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0.1\Oficina de Adquisiciones\JHAMER SANCHEZ\REPORTES CONFECAMARAS GOBIERNO EN LINEA\Reporte Trimestral Gobierno en Linea\"/>
    </mc:Choice>
  </mc:AlternateContent>
  <bookViews>
    <workbookView xWindow="0" yWindow="0" windowWidth="24000" windowHeight="9735" activeTab="4"/>
  </bookViews>
  <sheets>
    <sheet name=" " sheetId="138" r:id="rId1"/>
    <sheet name="ENERO-FEB-MARZO 2019" sheetId="195" r:id="rId2"/>
    <sheet name="ABRIL-MAYO-JUNIO 2019" sheetId="196" r:id="rId3"/>
    <sheet name="JULIO-AGTO-SEPT 2019" sheetId="197" r:id="rId4"/>
    <sheet name="OCTUBRE-NOV-DIC 2019 " sheetId="198" r:id="rId5"/>
  </sheets>
  <definedNames>
    <definedName name="_xlnm._FilterDatabase" localSheetId="1" hidden="1">'ENERO-FEB-MARZO 2019'!$A$54:$N$244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 i="198" l="1"/>
  <c r="M388" i="198" l="1"/>
  <c r="M387" i="198"/>
  <c r="M386" i="198"/>
  <c r="M385" i="198"/>
  <c r="M384" i="198"/>
  <c r="M383" i="198"/>
  <c r="M382" i="198"/>
  <c r="M381" i="198"/>
  <c r="M380" i="198"/>
  <c r="M379" i="198"/>
  <c r="M378" i="198"/>
  <c r="M377" i="198"/>
  <c r="M376" i="198"/>
  <c r="M375" i="198"/>
  <c r="M374" i="198"/>
  <c r="M373" i="198"/>
  <c r="M372" i="198"/>
  <c r="M371" i="198"/>
  <c r="M370" i="198"/>
  <c r="M369" i="198"/>
  <c r="M368" i="198"/>
  <c r="M367" i="198"/>
  <c r="M366" i="198"/>
  <c r="M365" i="198"/>
  <c r="M364" i="198"/>
  <c r="M363" i="198"/>
  <c r="M362" i="198"/>
  <c r="M361" i="198"/>
  <c r="M360" i="198"/>
  <c r="M359" i="198"/>
  <c r="M358" i="198"/>
  <c r="M357" i="198"/>
  <c r="M356" i="198"/>
  <c r="M355" i="198"/>
  <c r="M354" i="198"/>
  <c r="M353" i="198"/>
  <c r="M352" i="198"/>
  <c r="M351" i="198"/>
  <c r="M350" i="198"/>
  <c r="M349" i="198"/>
  <c r="M348" i="198"/>
  <c r="M347" i="198"/>
  <c r="M346" i="198"/>
  <c r="M345" i="198"/>
  <c r="M344" i="198"/>
  <c r="M343" i="198"/>
  <c r="M340" i="198"/>
  <c r="M339" i="198"/>
  <c r="M338" i="198"/>
  <c r="M337" i="198"/>
  <c r="M336" i="198"/>
  <c r="M335" i="198"/>
  <c r="M334" i="198"/>
  <c r="M333" i="198"/>
  <c r="M332" i="198"/>
  <c r="M331" i="198"/>
  <c r="M330" i="198"/>
  <c r="M329" i="198"/>
  <c r="M328" i="198"/>
  <c r="M327" i="198"/>
  <c r="M326" i="198"/>
  <c r="M325" i="198"/>
  <c r="M324" i="198"/>
  <c r="M323" i="198"/>
  <c r="M322" i="198"/>
  <c r="M321" i="198"/>
  <c r="M320" i="198"/>
  <c r="M319" i="198"/>
  <c r="M318" i="198"/>
  <c r="M317" i="198"/>
  <c r="M316" i="198"/>
  <c r="M315" i="198"/>
  <c r="M314" i="198"/>
  <c r="M313" i="198"/>
  <c r="M312" i="198"/>
  <c r="M311" i="198"/>
  <c r="M310" i="198"/>
  <c r="M309" i="198"/>
  <c r="M308" i="198"/>
  <c r="M307" i="198"/>
  <c r="M306" i="198"/>
  <c r="M305" i="198"/>
  <c r="M304" i="198"/>
  <c r="M303" i="198"/>
  <c r="M302" i="198"/>
  <c r="M301" i="198"/>
  <c r="M300" i="198"/>
  <c r="M299" i="198"/>
  <c r="M298" i="198"/>
  <c r="M297" i="198"/>
  <c r="M296" i="198"/>
  <c r="M295" i="198"/>
  <c r="M294" i="198"/>
  <c r="M293" i="198"/>
  <c r="M292" i="198"/>
  <c r="M291" i="198"/>
  <c r="M290" i="198"/>
  <c r="M289" i="198"/>
  <c r="M288" i="198"/>
  <c r="M287" i="198"/>
  <c r="M286" i="198"/>
  <c r="M285" i="198"/>
  <c r="M284" i="198"/>
  <c r="M283" i="198"/>
  <c r="M282" i="198"/>
  <c r="M281" i="198"/>
  <c r="M280" i="198"/>
  <c r="M279" i="198"/>
  <c r="M278" i="198"/>
  <c r="M277" i="198"/>
  <c r="M276" i="198"/>
  <c r="M275" i="198"/>
  <c r="M274" i="198"/>
  <c r="M273" i="198"/>
  <c r="M272" i="198"/>
  <c r="M271" i="198"/>
  <c r="M270" i="198"/>
  <c r="M269" i="198"/>
  <c r="M268" i="198"/>
  <c r="M267" i="198"/>
  <c r="M266" i="198"/>
  <c r="M265" i="198"/>
  <c r="M262" i="198"/>
  <c r="M261" i="198"/>
  <c r="M260" i="198"/>
  <c r="M259" i="198"/>
  <c r="M258" i="198"/>
  <c r="M257" i="198"/>
  <c r="M256" i="198"/>
  <c r="M255" i="198"/>
  <c r="M254" i="198"/>
  <c r="M253" i="198"/>
  <c r="M252" i="198"/>
  <c r="M251" i="198"/>
  <c r="M250" i="198"/>
  <c r="M249" i="198"/>
  <c r="M248" i="198"/>
  <c r="M247" i="198"/>
  <c r="M246" i="198"/>
  <c r="M245" i="198"/>
  <c r="M244" i="198"/>
  <c r="M243" i="198"/>
  <c r="M242" i="198"/>
  <c r="M241" i="198"/>
  <c r="M240" i="198"/>
  <c r="M239" i="198"/>
  <c r="M238" i="198"/>
  <c r="M237" i="198"/>
  <c r="M236" i="198"/>
  <c r="M235" i="198"/>
  <c r="M234" i="198"/>
  <c r="M233" i="198"/>
  <c r="M232" i="198"/>
  <c r="M231" i="198"/>
  <c r="M230" i="198"/>
  <c r="M229" i="198"/>
  <c r="M228" i="198"/>
  <c r="M227" i="198"/>
  <c r="M226" i="198"/>
  <c r="M225" i="198"/>
  <c r="M224" i="198"/>
  <c r="M223" i="198"/>
  <c r="M222" i="198"/>
  <c r="M221" i="198"/>
  <c r="M220" i="198"/>
  <c r="M219" i="198"/>
  <c r="M218" i="198"/>
  <c r="M217" i="198"/>
  <c r="M216" i="198"/>
  <c r="M215" i="198"/>
  <c r="M214" i="198"/>
  <c r="M213" i="198"/>
  <c r="M212" i="198"/>
  <c r="M211" i="198"/>
  <c r="M210" i="198"/>
  <c r="M209" i="198"/>
  <c r="M208" i="198"/>
  <c r="M207" i="198"/>
  <c r="M206" i="198"/>
  <c r="M205" i="198"/>
  <c r="M204" i="198"/>
  <c r="M203" i="198"/>
  <c r="M202" i="198"/>
  <c r="M201" i="198"/>
  <c r="M200" i="198"/>
  <c r="M199" i="198"/>
  <c r="M198" i="198"/>
  <c r="M197" i="198"/>
  <c r="M196" i="198"/>
  <c r="M195" i="198"/>
  <c r="M194" i="198"/>
  <c r="M193" i="198"/>
  <c r="M192" i="198"/>
  <c r="M191" i="198"/>
  <c r="M190" i="198"/>
  <c r="M189" i="198"/>
  <c r="M188" i="198"/>
  <c r="M187" i="198"/>
  <c r="M186" i="198"/>
  <c r="M185" i="198"/>
  <c r="M184" i="198"/>
  <c r="M183" i="198"/>
  <c r="M182" i="198"/>
  <c r="M181" i="198"/>
  <c r="M180" i="198"/>
  <c r="M179" i="198"/>
  <c r="M178" i="198"/>
  <c r="M177" i="198"/>
  <c r="M176" i="198"/>
  <c r="M175" i="198"/>
  <c r="M174" i="198"/>
  <c r="M173" i="198"/>
  <c r="M172" i="198"/>
  <c r="M171" i="198"/>
  <c r="M170" i="198"/>
  <c r="M169" i="198"/>
  <c r="M168" i="198"/>
  <c r="M167" i="198"/>
  <c r="M166" i="198"/>
  <c r="M165" i="198"/>
  <c r="M164" i="198"/>
  <c r="M163" i="198"/>
  <c r="M162" i="198"/>
  <c r="M161" i="198"/>
  <c r="M160" i="198"/>
  <c r="M159" i="198"/>
  <c r="M158" i="198"/>
  <c r="M157" i="198"/>
  <c r="M156" i="198"/>
  <c r="M155" i="198"/>
  <c r="M154" i="198"/>
  <c r="M153" i="198"/>
  <c r="M152" i="198"/>
  <c r="M151" i="198"/>
  <c r="M150" i="198"/>
  <c r="M149" i="198"/>
  <c r="M148" i="198"/>
  <c r="M147" i="198"/>
  <c r="M146" i="198"/>
  <c r="M145" i="198"/>
  <c r="M144" i="198"/>
  <c r="M143" i="198"/>
  <c r="M142" i="198"/>
  <c r="M141" i="198"/>
  <c r="M140" i="198"/>
  <c r="M139" i="198"/>
  <c r="M138" i="198"/>
  <c r="M137" i="198"/>
  <c r="M136" i="198"/>
  <c r="M135" i="198"/>
  <c r="M134" i="198"/>
  <c r="M133" i="198"/>
  <c r="M132" i="198"/>
  <c r="M131" i="198"/>
  <c r="M130" i="198"/>
  <c r="M129" i="198"/>
  <c r="M128" i="198"/>
  <c r="M127" i="198"/>
  <c r="M126" i="198"/>
  <c r="M125" i="198"/>
  <c r="M124" i="198"/>
  <c r="M123" i="198"/>
  <c r="M122" i="198"/>
  <c r="M121" i="198"/>
  <c r="M120" i="198"/>
  <c r="M119" i="198"/>
  <c r="M118" i="198"/>
  <c r="M117" i="198"/>
  <c r="M116" i="198"/>
  <c r="M115" i="198"/>
  <c r="M114" i="198"/>
  <c r="M113" i="198"/>
  <c r="M112" i="198"/>
  <c r="M111" i="198"/>
  <c r="M110" i="198"/>
  <c r="M109" i="198"/>
  <c r="M108" i="198"/>
  <c r="M107" i="198"/>
  <c r="M106" i="198"/>
  <c r="M105" i="198"/>
  <c r="M104" i="198"/>
  <c r="M103" i="198"/>
  <c r="M102" i="198"/>
  <c r="M101" i="198"/>
  <c r="M100" i="198"/>
  <c r="M99" i="198"/>
  <c r="M98" i="198"/>
  <c r="M97" i="198"/>
  <c r="M96" i="198"/>
  <c r="M95" i="198"/>
  <c r="M94" i="198"/>
  <c r="M93" i="198"/>
  <c r="M92" i="198"/>
  <c r="M91" i="198"/>
  <c r="M90" i="198"/>
  <c r="M89" i="198"/>
  <c r="M88" i="198"/>
  <c r="M87" i="198"/>
  <c r="M86" i="198"/>
  <c r="M85" i="198"/>
  <c r="M84" i="198"/>
  <c r="M83" i="198"/>
  <c r="M82" i="198"/>
  <c r="M81" i="198"/>
  <c r="M80" i="198"/>
  <c r="M79" i="198"/>
  <c r="M78" i="198"/>
  <c r="M77" i="198"/>
  <c r="M76" i="198"/>
  <c r="M75" i="198"/>
  <c r="M74" i="198"/>
  <c r="M73" i="198"/>
  <c r="M72" i="198"/>
  <c r="M71" i="198"/>
  <c r="M70" i="198"/>
  <c r="M69" i="198"/>
  <c r="M68" i="198"/>
  <c r="M67" i="198"/>
  <c r="M66" i="198"/>
  <c r="M65" i="198"/>
  <c r="M64" i="198"/>
  <c r="M63" i="198"/>
  <c r="M62" i="198"/>
  <c r="M61" i="198"/>
  <c r="M60" i="198"/>
  <c r="M59" i="198"/>
  <c r="M58" i="198"/>
  <c r="M57" i="198"/>
  <c r="M56" i="198"/>
  <c r="M55" i="198"/>
  <c r="M52" i="198"/>
  <c r="M51" i="198"/>
  <c r="M50" i="198"/>
  <c r="M49" i="198"/>
  <c r="M48" i="198"/>
  <c r="M47" i="198"/>
  <c r="M46" i="198"/>
  <c r="M45" i="198"/>
  <c r="M44" i="198"/>
  <c r="M43" i="198"/>
  <c r="M42" i="198"/>
  <c r="M41" i="198"/>
  <c r="M40" i="198"/>
  <c r="M39" i="198"/>
  <c r="M38" i="198"/>
  <c r="M37" i="198"/>
  <c r="M36" i="198"/>
  <c r="M35" i="198"/>
  <c r="M34" i="198"/>
  <c r="M33" i="198"/>
  <c r="M32" i="198"/>
  <c r="M31" i="198"/>
  <c r="M30" i="198"/>
  <c r="M29" i="198"/>
  <c r="M28" i="198"/>
  <c r="M27" i="198"/>
  <c r="M26" i="198"/>
  <c r="M25" i="198"/>
  <c r="M24" i="198"/>
  <c r="M23" i="198"/>
  <c r="M22" i="198"/>
  <c r="M21" i="198"/>
  <c r="M20" i="198"/>
  <c r="M19" i="198"/>
  <c r="M18" i="198"/>
  <c r="M17" i="198"/>
  <c r="M16" i="198"/>
  <c r="M15" i="198"/>
  <c r="M14" i="198"/>
  <c r="M13" i="198"/>
  <c r="M12" i="198"/>
  <c r="M11" i="198"/>
  <c r="M10" i="198"/>
  <c r="M9" i="198"/>
  <c r="M8" i="198"/>
  <c r="M7" i="198"/>
  <c r="M6" i="198"/>
  <c r="M5" i="198"/>
  <c r="M4" i="198"/>
  <c r="M3" i="198"/>
  <c r="M47" i="197" l="1"/>
  <c r="M47" i="196"/>
  <c r="M47" i="195"/>
  <c r="M46" i="195"/>
  <c r="M388" i="197" l="1"/>
  <c r="M383" i="197"/>
  <c r="M384" i="197"/>
  <c r="M385" i="197"/>
  <c r="M386" i="197"/>
  <c r="M387" i="197"/>
  <c r="M344" i="197" l="1"/>
  <c r="M343" i="197"/>
  <c r="M382" i="197"/>
  <c r="M381" i="197"/>
  <c r="M380" i="197"/>
  <c r="M379" i="197"/>
  <c r="M378" i="197"/>
  <c r="M377" i="197"/>
  <c r="M376" i="197"/>
  <c r="M375" i="197"/>
  <c r="M374" i="197"/>
  <c r="M373" i="197"/>
  <c r="M372" i="197"/>
  <c r="M371" i="197"/>
  <c r="M370" i="197"/>
  <c r="M369" i="197"/>
  <c r="M368" i="197"/>
  <c r="M367" i="197"/>
  <c r="M366" i="197"/>
  <c r="M365" i="197"/>
  <c r="M364" i="197"/>
  <c r="M363" i="197"/>
  <c r="M362" i="197"/>
  <c r="M361" i="197"/>
  <c r="M360" i="197"/>
  <c r="M359" i="197"/>
  <c r="M358" i="197"/>
  <c r="M357" i="197"/>
  <c r="M356" i="197"/>
  <c r="M355" i="197"/>
  <c r="M354" i="197"/>
  <c r="M353" i="197"/>
  <c r="M352" i="197"/>
  <c r="M351" i="197"/>
  <c r="M350" i="197"/>
  <c r="M349" i="197"/>
  <c r="M348" i="197"/>
  <c r="M347" i="197"/>
  <c r="M346" i="197"/>
  <c r="M345" i="197"/>
  <c r="M340" i="197" l="1"/>
  <c r="M339" i="197"/>
  <c r="M338" i="197"/>
  <c r="M337" i="197"/>
  <c r="M336" i="197"/>
  <c r="M335" i="197"/>
  <c r="M334" i="197"/>
  <c r="M333" i="197"/>
  <c r="M332" i="197"/>
  <c r="M331" i="197"/>
  <c r="M330" i="197"/>
  <c r="M329" i="197"/>
  <c r="M328" i="197"/>
  <c r="M327" i="197"/>
  <c r="M326" i="197"/>
  <c r="M325" i="197"/>
  <c r="M324" i="197"/>
  <c r="M323" i="197"/>
  <c r="M322" i="197"/>
  <c r="M321" i="197"/>
  <c r="M320" i="197"/>
  <c r="M319" i="197"/>
  <c r="M318" i="197"/>
  <c r="M317" i="197"/>
  <c r="M316" i="197"/>
  <c r="M315" i="197"/>
  <c r="M314" i="197"/>
  <c r="M313" i="197"/>
  <c r="M312" i="197"/>
  <c r="M311" i="197"/>
  <c r="M310" i="197"/>
  <c r="M309" i="197"/>
  <c r="M308" i="197"/>
  <c r="M307" i="197"/>
  <c r="M306" i="197"/>
  <c r="M305" i="197"/>
  <c r="M304" i="197"/>
  <c r="M303" i="197"/>
  <c r="M302" i="197"/>
  <c r="M301" i="197"/>
  <c r="M300" i="197"/>
  <c r="M299" i="197"/>
  <c r="M298" i="197"/>
  <c r="M297" i="197"/>
  <c r="M296" i="197"/>
  <c r="M295" i="197"/>
  <c r="M294" i="197"/>
  <c r="M293" i="197"/>
  <c r="M292" i="197"/>
  <c r="M291" i="197"/>
  <c r="M290" i="197"/>
  <c r="M289" i="197"/>
  <c r="M288" i="197"/>
  <c r="M287" i="197"/>
  <c r="M286" i="197"/>
  <c r="M285" i="197"/>
  <c r="M284" i="197"/>
  <c r="M283" i="197"/>
  <c r="M282" i="197"/>
  <c r="M281" i="197"/>
  <c r="M280" i="197"/>
  <c r="M279" i="197"/>
  <c r="M278" i="197"/>
  <c r="M277" i="197"/>
  <c r="M276" i="197"/>
  <c r="M275" i="197"/>
  <c r="M274" i="197"/>
  <c r="M273" i="197"/>
  <c r="M272" i="197"/>
  <c r="M271" i="197"/>
  <c r="M270" i="197"/>
  <c r="M269" i="197"/>
  <c r="M268" i="197"/>
  <c r="M267" i="197"/>
  <c r="M266" i="197"/>
  <c r="M265" i="197"/>
  <c r="M262" i="197"/>
  <c r="M261" i="197"/>
  <c r="M260" i="197"/>
  <c r="M259" i="197"/>
  <c r="M258" i="197"/>
  <c r="M257" i="197"/>
  <c r="M256" i="197"/>
  <c r="M255" i="197"/>
  <c r="M254" i="197"/>
  <c r="M253" i="197"/>
  <c r="M252" i="197"/>
  <c r="M251" i="197"/>
  <c r="M250" i="197"/>
  <c r="M249" i="197"/>
  <c r="M248" i="197"/>
  <c r="M247" i="197"/>
  <c r="M246" i="197"/>
  <c r="M245" i="197"/>
  <c r="M244" i="197"/>
  <c r="M243" i="197"/>
  <c r="M242" i="197"/>
  <c r="M241" i="197"/>
  <c r="M240" i="197"/>
  <c r="M239" i="197"/>
  <c r="M238" i="197"/>
  <c r="M237" i="197"/>
  <c r="M236" i="197"/>
  <c r="M235" i="197"/>
  <c r="M234" i="197"/>
  <c r="M233" i="197"/>
  <c r="M232" i="197"/>
  <c r="M231" i="197"/>
  <c r="M230" i="197"/>
  <c r="M229" i="197"/>
  <c r="M228" i="197"/>
  <c r="M227" i="197"/>
  <c r="M226" i="197"/>
  <c r="M225" i="197"/>
  <c r="M224" i="197"/>
  <c r="M223" i="197"/>
  <c r="M222" i="197"/>
  <c r="M221" i="197"/>
  <c r="M220" i="197"/>
  <c r="M219" i="197"/>
  <c r="M218" i="197"/>
  <c r="M217" i="197"/>
  <c r="M216" i="197"/>
  <c r="M215" i="197"/>
  <c r="M214" i="197"/>
  <c r="M213" i="197"/>
  <c r="M212" i="197"/>
  <c r="M211" i="197"/>
  <c r="M210" i="197"/>
  <c r="M209" i="197"/>
  <c r="M208" i="197"/>
  <c r="M207" i="197"/>
  <c r="M206" i="197"/>
  <c r="M205" i="197"/>
  <c r="M204" i="197"/>
  <c r="M203" i="197"/>
  <c r="M202" i="197"/>
  <c r="M201" i="197"/>
  <c r="M200" i="197"/>
  <c r="M199" i="197"/>
  <c r="M198" i="197"/>
  <c r="M197" i="197"/>
  <c r="M196" i="197"/>
  <c r="M195" i="197"/>
  <c r="M194" i="197"/>
  <c r="M193" i="197"/>
  <c r="M192" i="197"/>
  <c r="M191" i="197"/>
  <c r="M190" i="197"/>
  <c r="M189" i="197"/>
  <c r="M188" i="197"/>
  <c r="M187" i="197"/>
  <c r="M186" i="197"/>
  <c r="M185" i="197"/>
  <c r="M184" i="197"/>
  <c r="M183" i="197"/>
  <c r="M182" i="197"/>
  <c r="M181" i="197"/>
  <c r="M180" i="197"/>
  <c r="M179" i="197"/>
  <c r="M178" i="197"/>
  <c r="M177" i="197"/>
  <c r="M176" i="197"/>
  <c r="M175" i="197"/>
  <c r="M174" i="197"/>
  <c r="M173" i="197"/>
  <c r="M172" i="197"/>
  <c r="M171" i="197"/>
  <c r="M170" i="197"/>
  <c r="M169" i="197"/>
  <c r="M168" i="197"/>
  <c r="M167" i="197"/>
  <c r="M166" i="197"/>
  <c r="M165" i="197"/>
  <c r="M164" i="197"/>
  <c r="M163" i="197"/>
  <c r="M162" i="197"/>
  <c r="M161" i="197"/>
  <c r="M160" i="197"/>
  <c r="M159" i="197"/>
  <c r="M158" i="197"/>
  <c r="M157" i="197"/>
  <c r="M156" i="197"/>
  <c r="M155" i="197"/>
  <c r="M154" i="197"/>
  <c r="M153" i="197"/>
  <c r="M152" i="197"/>
  <c r="M151" i="197"/>
  <c r="M150" i="197"/>
  <c r="M149" i="197"/>
  <c r="M148" i="197"/>
  <c r="M147" i="197"/>
  <c r="M146" i="197"/>
  <c r="M145" i="197"/>
  <c r="M144" i="197"/>
  <c r="M143" i="197"/>
  <c r="M142" i="197"/>
  <c r="M141" i="197"/>
  <c r="M140" i="197"/>
  <c r="M139" i="197"/>
  <c r="M138" i="197"/>
  <c r="M137" i="197"/>
  <c r="M136" i="197"/>
  <c r="M135" i="197"/>
  <c r="M134" i="197"/>
  <c r="M133" i="197"/>
  <c r="M132" i="197"/>
  <c r="M131" i="197"/>
  <c r="M130" i="197"/>
  <c r="M129" i="197"/>
  <c r="M128" i="197"/>
  <c r="M127" i="197"/>
  <c r="M126" i="197"/>
  <c r="M125" i="197"/>
  <c r="M124" i="197"/>
  <c r="M123" i="197"/>
  <c r="M122" i="197"/>
  <c r="M121" i="197"/>
  <c r="M120" i="197"/>
  <c r="M119" i="197"/>
  <c r="M118" i="197"/>
  <c r="M117" i="197"/>
  <c r="M116" i="197"/>
  <c r="M115" i="197"/>
  <c r="M114" i="197"/>
  <c r="M113" i="197"/>
  <c r="M112" i="197"/>
  <c r="M111" i="197"/>
  <c r="M110" i="197"/>
  <c r="M109" i="197"/>
  <c r="M108" i="197"/>
  <c r="M107" i="197"/>
  <c r="M106" i="197"/>
  <c r="M105" i="197"/>
  <c r="M104" i="197"/>
  <c r="M103" i="197"/>
  <c r="M102" i="197"/>
  <c r="M101" i="197"/>
  <c r="M100" i="197"/>
  <c r="M99" i="197"/>
  <c r="M98" i="197"/>
  <c r="M97" i="197"/>
  <c r="M96" i="197"/>
  <c r="M95" i="197"/>
  <c r="M94" i="197"/>
  <c r="M93" i="197"/>
  <c r="M92" i="197"/>
  <c r="M91" i="197"/>
  <c r="M90" i="197"/>
  <c r="M89" i="197"/>
  <c r="M88" i="197"/>
  <c r="M87" i="197"/>
  <c r="M86" i="197"/>
  <c r="M85" i="197"/>
  <c r="M84" i="197"/>
  <c r="M83" i="197"/>
  <c r="M82" i="197"/>
  <c r="M81" i="197"/>
  <c r="M80" i="197"/>
  <c r="M79" i="197"/>
  <c r="M78" i="197"/>
  <c r="M77" i="197"/>
  <c r="M76" i="197"/>
  <c r="M75" i="197"/>
  <c r="M74" i="197"/>
  <c r="M73" i="197"/>
  <c r="M72" i="197"/>
  <c r="M71" i="197"/>
  <c r="M70" i="197"/>
  <c r="M69" i="197"/>
  <c r="M68" i="197"/>
  <c r="M67" i="197"/>
  <c r="M66" i="197"/>
  <c r="M65" i="197"/>
  <c r="M64" i="197"/>
  <c r="M63" i="197"/>
  <c r="M62" i="197"/>
  <c r="M61" i="197"/>
  <c r="M60" i="197"/>
  <c r="M59" i="197"/>
  <c r="M58" i="197"/>
  <c r="M57" i="197"/>
  <c r="M56" i="197"/>
  <c r="M55" i="197"/>
  <c r="M52" i="197"/>
  <c r="M51" i="197"/>
  <c r="M50" i="197"/>
  <c r="M49" i="197"/>
  <c r="M48" i="197"/>
  <c r="M46" i="197"/>
  <c r="M45" i="197"/>
  <c r="M44" i="197"/>
  <c r="M43" i="197"/>
  <c r="M42" i="197"/>
  <c r="M41" i="197"/>
  <c r="M40" i="197"/>
  <c r="M39" i="197"/>
  <c r="M38" i="197"/>
  <c r="M37" i="197"/>
  <c r="M36" i="197"/>
  <c r="M35" i="197"/>
  <c r="M34" i="197"/>
  <c r="M33" i="197"/>
  <c r="M32" i="197"/>
  <c r="M31" i="197"/>
  <c r="M30" i="197"/>
  <c r="M29" i="197"/>
  <c r="M28" i="197"/>
  <c r="M27" i="197"/>
  <c r="M26" i="197"/>
  <c r="M25" i="197"/>
  <c r="M24" i="197"/>
  <c r="M23" i="197"/>
  <c r="M22" i="197"/>
  <c r="M21" i="197"/>
  <c r="M20" i="197"/>
  <c r="M19" i="197"/>
  <c r="M18" i="197"/>
  <c r="M17" i="197"/>
  <c r="M16" i="197"/>
  <c r="M15" i="197"/>
  <c r="M14" i="197"/>
  <c r="M13" i="197"/>
  <c r="M12" i="197"/>
  <c r="M11" i="197"/>
  <c r="M10" i="197"/>
  <c r="M9" i="197"/>
  <c r="M8" i="197"/>
  <c r="M7" i="197"/>
  <c r="M6" i="197"/>
  <c r="M5" i="197"/>
  <c r="M4" i="197"/>
  <c r="M3" i="197"/>
  <c r="M267" i="196" l="1"/>
  <c r="M266" i="196"/>
  <c r="M268" i="196"/>
  <c r="M269" i="196"/>
  <c r="M270" i="196"/>
  <c r="M271" i="196"/>
  <c r="M272" i="196"/>
  <c r="M273" i="196"/>
  <c r="M274" i="196"/>
  <c r="M275" i="196"/>
  <c r="M276" i="196"/>
  <c r="M277" i="196"/>
  <c r="M278" i="196"/>
  <c r="M279" i="196"/>
  <c r="M280" i="196"/>
  <c r="M281" i="196"/>
  <c r="M282" i="196"/>
  <c r="M283" i="196"/>
  <c r="M284" i="196"/>
  <c r="M285" i="196"/>
  <c r="M286" i="196"/>
  <c r="M287" i="196"/>
  <c r="M288" i="196"/>
  <c r="M289" i="196"/>
  <c r="M290" i="196"/>
  <c r="M291" i="196"/>
  <c r="M292" i="196"/>
  <c r="M293" i="196"/>
  <c r="M294" i="196"/>
  <c r="M295" i="196"/>
  <c r="M296" i="196"/>
  <c r="M297" i="196"/>
  <c r="M298" i="196"/>
  <c r="M299" i="196"/>
  <c r="M300" i="196"/>
  <c r="M301" i="196"/>
  <c r="M302" i="196"/>
  <c r="M303" i="196"/>
  <c r="M304" i="196"/>
  <c r="M305" i="196"/>
  <c r="M306" i="196"/>
  <c r="M307" i="196"/>
  <c r="M308" i="196"/>
  <c r="M309" i="196"/>
  <c r="M310" i="196"/>
  <c r="M311" i="196"/>
  <c r="M312" i="196"/>
  <c r="M313" i="196"/>
  <c r="M314" i="196"/>
  <c r="M315" i="196"/>
  <c r="M316" i="196"/>
  <c r="M317" i="196"/>
  <c r="M318" i="196"/>
  <c r="M319" i="196"/>
  <c r="M320" i="196"/>
  <c r="M321" i="196"/>
  <c r="M322" i="196"/>
  <c r="M323" i="196"/>
  <c r="M324" i="196"/>
  <c r="M325" i="196"/>
  <c r="M326" i="196"/>
  <c r="M327" i="196"/>
  <c r="M328" i="196"/>
  <c r="M329" i="196"/>
  <c r="M330" i="196"/>
  <c r="M331" i="196"/>
  <c r="M332" i="196"/>
  <c r="M333" i="196"/>
  <c r="M334" i="196"/>
  <c r="M335" i="196"/>
  <c r="M336" i="196"/>
  <c r="M337" i="196"/>
  <c r="M338" i="196"/>
  <c r="M339" i="196"/>
  <c r="M340" i="196"/>
  <c r="M265" i="196"/>
  <c r="M262" i="196"/>
  <c r="M227" i="196"/>
  <c r="B340" i="196" l="1"/>
  <c r="B339" i="196"/>
  <c r="B338" i="196"/>
  <c r="B337" i="196"/>
  <c r="B336" i="196"/>
  <c r="B335" i="196"/>
  <c r="B332" i="196"/>
  <c r="M261" i="196" l="1"/>
  <c r="M260" i="196"/>
  <c r="M259" i="196"/>
  <c r="M258" i="196"/>
  <c r="M257" i="196"/>
  <c r="M256" i="196"/>
  <c r="M255" i="196"/>
  <c r="M254" i="196"/>
  <c r="M253" i="196"/>
  <c r="M252" i="196"/>
  <c r="M251" i="196"/>
  <c r="M250" i="196"/>
  <c r="M249" i="196"/>
  <c r="M248" i="196"/>
  <c r="M247" i="196"/>
  <c r="M246" i="196"/>
  <c r="M245" i="196"/>
  <c r="M244" i="196"/>
  <c r="M243" i="196"/>
  <c r="M242" i="196"/>
  <c r="M241" i="196"/>
  <c r="M240" i="196"/>
  <c r="M239" i="196"/>
  <c r="M238" i="196"/>
  <c r="M237" i="196"/>
  <c r="M236" i="196"/>
  <c r="M235" i="196"/>
  <c r="M234" i="196"/>
  <c r="M233" i="196"/>
  <c r="M232" i="196"/>
  <c r="M231" i="196"/>
  <c r="M230" i="196"/>
  <c r="M229" i="196"/>
  <c r="M228" i="196"/>
  <c r="M226" i="196"/>
  <c r="M225" i="196"/>
  <c r="M224" i="196"/>
  <c r="M223" i="196"/>
  <c r="M222" i="196"/>
  <c r="M221" i="196"/>
  <c r="M220" i="196"/>
  <c r="M219" i="196"/>
  <c r="M218" i="196"/>
  <c r="M217" i="196"/>
  <c r="M216" i="196"/>
  <c r="M215" i="196"/>
  <c r="M214" i="196"/>
  <c r="M213" i="196"/>
  <c r="M212" i="196"/>
  <c r="M211" i="196"/>
  <c r="M210" i="196"/>
  <c r="M209" i="196"/>
  <c r="M208" i="196"/>
  <c r="M207" i="196"/>
  <c r="M206" i="196"/>
  <c r="M205" i="196"/>
  <c r="M204" i="196"/>
  <c r="M203" i="196"/>
  <c r="M202" i="196"/>
  <c r="M201" i="196"/>
  <c r="M200" i="196"/>
  <c r="M199" i="196"/>
  <c r="M198" i="196"/>
  <c r="M197" i="196"/>
  <c r="M196" i="196"/>
  <c r="M195" i="196"/>
  <c r="M194" i="196"/>
  <c r="M193" i="196"/>
  <c r="M192" i="196"/>
  <c r="M191" i="196"/>
  <c r="M190" i="196"/>
  <c r="M189" i="196"/>
  <c r="M188" i="196"/>
  <c r="M187" i="196"/>
  <c r="M186" i="196"/>
  <c r="M185" i="196"/>
  <c r="M184" i="196"/>
  <c r="M183" i="196"/>
  <c r="M182" i="196"/>
  <c r="M181" i="196"/>
  <c r="M180" i="196"/>
  <c r="M179" i="196"/>
  <c r="M178" i="196"/>
  <c r="M177" i="196"/>
  <c r="M176" i="196"/>
  <c r="M175" i="196"/>
  <c r="M174" i="196"/>
  <c r="M173" i="196"/>
  <c r="M172" i="196"/>
  <c r="M171" i="196"/>
  <c r="M170" i="196"/>
  <c r="M169" i="196"/>
  <c r="M168" i="196"/>
  <c r="M167" i="196"/>
  <c r="M166" i="196"/>
  <c r="M165" i="196"/>
  <c r="M164" i="196"/>
  <c r="M163" i="196"/>
  <c r="M162" i="196"/>
  <c r="M161" i="196"/>
  <c r="M160" i="196"/>
  <c r="M159" i="196"/>
  <c r="M158" i="196"/>
  <c r="M157" i="196"/>
  <c r="M156" i="196"/>
  <c r="M155" i="196"/>
  <c r="M154" i="196"/>
  <c r="M153" i="196"/>
  <c r="M152" i="196"/>
  <c r="M151" i="196"/>
  <c r="M150" i="196"/>
  <c r="M149" i="196"/>
  <c r="M148" i="196"/>
  <c r="M147" i="196"/>
  <c r="M146" i="196"/>
  <c r="M145" i="196"/>
  <c r="M144" i="196"/>
  <c r="M143" i="196"/>
  <c r="M142" i="196"/>
  <c r="M141" i="196"/>
  <c r="M140" i="196"/>
  <c r="M139" i="196"/>
  <c r="M138" i="196"/>
  <c r="M137" i="196"/>
  <c r="M136" i="196"/>
  <c r="M135" i="196"/>
  <c r="M134" i="196"/>
  <c r="M133" i="196"/>
  <c r="M132" i="196"/>
  <c r="M131" i="196"/>
  <c r="M130" i="196"/>
  <c r="M129" i="196"/>
  <c r="M128" i="196"/>
  <c r="M127" i="196"/>
  <c r="M126" i="196"/>
  <c r="M125" i="196"/>
  <c r="M124" i="196"/>
  <c r="M123" i="196"/>
  <c r="M122" i="196"/>
  <c r="M121" i="196"/>
  <c r="M120" i="196"/>
  <c r="M119" i="196"/>
  <c r="M118" i="196"/>
  <c r="M117" i="196"/>
  <c r="M116" i="196"/>
  <c r="M115" i="196"/>
  <c r="M114" i="196"/>
  <c r="M113" i="196"/>
  <c r="M112" i="196"/>
  <c r="M111" i="196"/>
  <c r="M110" i="196"/>
  <c r="M109" i="196"/>
  <c r="M108" i="196"/>
  <c r="M107" i="196"/>
  <c r="M106" i="196"/>
  <c r="M105" i="196"/>
  <c r="M104" i="196"/>
  <c r="M103" i="196"/>
  <c r="M102" i="196"/>
  <c r="M101" i="196"/>
  <c r="M100" i="196"/>
  <c r="M99" i="196"/>
  <c r="M98" i="196"/>
  <c r="M97" i="196"/>
  <c r="M96" i="196"/>
  <c r="M95" i="196"/>
  <c r="M94" i="196"/>
  <c r="M93" i="196"/>
  <c r="M92" i="196"/>
  <c r="M91" i="196"/>
  <c r="M90" i="196"/>
  <c r="M89" i="196"/>
  <c r="M88" i="196"/>
  <c r="M87" i="196"/>
  <c r="M86" i="196"/>
  <c r="M85" i="196"/>
  <c r="M84" i="196"/>
  <c r="M83" i="196"/>
  <c r="M82" i="196"/>
  <c r="M81" i="196"/>
  <c r="M80" i="196"/>
  <c r="M79" i="196"/>
  <c r="M78" i="196"/>
  <c r="M77" i="196"/>
  <c r="M76" i="196"/>
  <c r="M75" i="196"/>
  <c r="M74" i="196"/>
  <c r="M73" i="196"/>
  <c r="M72" i="196"/>
  <c r="M71" i="196"/>
  <c r="M70" i="196"/>
  <c r="M69" i="196"/>
  <c r="M68" i="196"/>
  <c r="M67" i="196"/>
  <c r="M66" i="196"/>
  <c r="M65" i="196"/>
  <c r="M64" i="196"/>
  <c r="M63" i="196"/>
  <c r="M62" i="196"/>
  <c r="M61" i="196"/>
  <c r="M60" i="196"/>
  <c r="M59" i="196"/>
  <c r="M58" i="196"/>
  <c r="M57" i="196"/>
  <c r="M56" i="196"/>
  <c r="M55" i="196"/>
  <c r="M52" i="196"/>
  <c r="M51" i="196"/>
  <c r="M50" i="196"/>
  <c r="M49" i="196"/>
  <c r="M48" i="196"/>
  <c r="M46" i="196"/>
  <c r="M45" i="196"/>
  <c r="M44" i="196"/>
  <c r="M43" i="196"/>
  <c r="M42" i="196"/>
  <c r="M41" i="196"/>
  <c r="M40" i="196"/>
  <c r="M39" i="196"/>
  <c r="M38" i="196"/>
  <c r="M37" i="196"/>
  <c r="M36" i="196"/>
  <c r="M35" i="196"/>
  <c r="M34" i="196"/>
  <c r="M33" i="196"/>
  <c r="M32" i="196"/>
  <c r="M31" i="196"/>
  <c r="M30" i="196"/>
  <c r="M29" i="196"/>
  <c r="M28" i="196"/>
  <c r="M27" i="196"/>
  <c r="M26" i="196"/>
  <c r="M25" i="196"/>
  <c r="M24" i="196"/>
  <c r="M23" i="196"/>
  <c r="M22" i="196"/>
  <c r="M21" i="196"/>
  <c r="M20" i="196"/>
  <c r="M19" i="196"/>
  <c r="M18" i="196"/>
  <c r="M17" i="196"/>
  <c r="M16" i="196"/>
  <c r="M15" i="196"/>
  <c r="M14" i="196"/>
  <c r="M13" i="196"/>
  <c r="M12" i="196"/>
  <c r="M11" i="196"/>
  <c r="M10" i="196"/>
  <c r="M9" i="196"/>
  <c r="M8" i="196"/>
  <c r="M7" i="196"/>
  <c r="M6" i="196"/>
  <c r="M5" i="196"/>
  <c r="M4" i="196"/>
  <c r="M3" i="196"/>
  <c r="M254" i="195" l="1"/>
  <c r="M255" i="195"/>
  <c r="M256" i="195"/>
  <c r="M257" i="195"/>
  <c r="M258" i="195"/>
  <c r="M259" i="195"/>
  <c r="M260" i="195"/>
  <c r="M261" i="195"/>
  <c r="M262" i="195"/>
  <c r="M141" i="195" l="1"/>
  <c r="M142" i="195"/>
  <c r="M216" i="195"/>
  <c r="M217" i="195"/>
  <c r="M218" i="195"/>
  <c r="M219" i="195"/>
  <c r="M220" i="195"/>
  <c r="M221" i="195"/>
  <c r="M222" i="195"/>
  <c r="M223" i="195"/>
  <c r="M224" i="195"/>
  <c r="M225" i="195"/>
  <c r="M226" i="195"/>
  <c r="M227" i="195"/>
  <c r="M228" i="195"/>
  <c r="M229" i="195"/>
  <c r="M230" i="195"/>
  <c r="M231" i="195"/>
  <c r="M232" i="195"/>
  <c r="M233" i="195"/>
  <c r="M234" i="195"/>
  <c r="M235" i="195"/>
  <c r="M236" i="195"/>
  <c r="M237" i="195"/>
  <c r="M238" i="195"/>
  <c r="M239" i="195"/>
  <c r="M240" i="195"/>
  <c r="M241" i="195"/>
  <c r="M242" i="195"/>
  <c r="M243" i="195"/>
  <c r="M244" i="195"/>
  <c r="M245" i="195"/>
  <c r="M246" i="195"/>
  <c r="M247" i="195"/>
  <c r="M248" i="195"/>
  <c r="M249" i="195"/>
  <c r="M250" i="195"/>
  <c r="M251" i="195"/>
  <c r="M252" i="195"/>
  <c r="M253" i="195"/>
  <c r="M214" i="195"/>
  <c r="M215" i="195"/>
  <c r="M212" i="195"/>
  <c r="M213" i="195"/>
  <c r="M209" i="195"/>
  <c r="M210" i="195"/>
  <c r="M211" i="195"/>
  <c r="M204" i="195"/>
  <c r="M205" i="195"/>
  <c r="M206" i="195"/>
  <c r="M207" i="195"/>
  <c r="M208" i="195"/>
  <c r="M201" i="195"/>
  <c r="M202" i="195"/>
  <c r="M203" i="195"/>
  <c r="M198" i="195"/>
  <c r="M199" i="195"/>
  <c r="M200" i="195"/>
  <c r="M195" i="195"/>
  <c r="M196" i="195"/>
  <c r="M197" i="195"/>
  <c r="M192" i="195"/>
  <c r="M193" i="195"/>
  <c r="M194" i="195"/>
  <c r="M191" i="195"/>
  <c r="M185" i="195"/>
  <c r="M186" i="195"/>
  <c r="M187" i="195"/>
  <c r="M188" i="195"/>
  <c r="M189" i="195"/>
  <c r="M190" i="195"/>
  <c r="M183" i="195"/>
  <c r="M184" i="195"/>
  <c r="M181" i="195"/>
  <c r="M182" i="195"/>
  <c r="M179" i="195"/>
  <c r="M180" i="195"/>
  <c r="M176" i="195"/>
  <c r="M177" i="195"/>
  <c r="M178" i="195"/>
  <c r="M173" i="195"/>
  <c r="M174" i="195"/>
  <c r="M175" i="195"/>
  <c r="M169" i="195"/>
  <c r="M170" i="195"/>
  <c r="M171" i="195"/>
  <c r="M172" i="195"/>
  <c r="M166" i="195"/>
  <c r="M167" i="195"/>
  <c r="M168" i="195"/>
  <c r="M163" i="195"/>
  <c r="M164" i="195"/>
  <c r="M165" i="195"/>
  <c r="M160" i="195"/>
  <c r="M161" i="195"/>
  <c r="M162" i="195"/>
  <c r="M157" i="195"/>
  <c r="M158" i="195"/>
  <c r="M159" i="195"/>
  <c r="M155" i="195"/>
  <c r="M156" i="195"/>
  <c r="M149" i="195"/>
  <c r="M150" i="195"/>
  <c r="M151" i="195"/>
  <c r="M152" i="195"/>
  <c r="M153" i="195"/>
  <c r="M154" i="195"/>
  <c r="M145" i="195"/>
  <c r="M146" i="195"/>
  <c r="M147" i="195"/>
  <c r="M148" i="195"/>
  <c r="M143" i="195"/>
  <c r="M144" i="195"/>
  <c r="M140" i="195"/>
  <c r="M136" i="195"/>
  <c r="M137" i="195"/>
  <c r="M138" i="195"/>
  <c r="M139" i="195"/>
  <c r="M133" i="195"/>
  <c r="M134" i="195"/>
  <c r="M135" i="195"/>
  <c r="M130" i="195"/>
  <c r="M131" i="195"/>
  <c r="M132" i="195"/>
  <c r="M127" i="195"/>
  <c r="M128" i="195"/>
  <c r="M129" i="195"/>
  <c r="M124" i="195"/>
  <c r="M125" i="195"/>
  <c r="M126" i="195"/>
  <c r="M121" i="195"/>
  <c r="M122" i="195"/>
  <c r="M123" i="195"/>
  <c r="M118" i="195"/>
  <c r="M119" i="195"/>
  <c r="M120" i="195"/>
  <c r="M115" i="195"/>
  <c r="M116" i="195"/>
  <c r="M117" i="195"/>
  <c r="M112" i="195"/>
  <c r="M113" i="195"/>
  <c r="M114" i="195"/>
  <c r="M109" i="195"/>
  <c r="M110" i="195"/>
  <c r="M111" i="195"/>
  <c r="M106" i="195"/>
  <c r="M107" i="195"/>
  <c r="M108" i="195"/>
  <c r="M104" i="195"/>
  <c r="M105" i="195"/>
  <c r="M98" i="195"/>
  <c r="M99" i="195"/>
  <c r="M100" i="195"/>
  <c r="M101" i="195"/>
  <c r="M102" i="195"/>
  <c r="M103" i="195"/>
  <c r="M95" i="195"/>
  <c r="M96" i="195"/>
  <c r="M97" i="195"/>
  <c r="M93" i="195"/>
  <c r="M94" i="195"/>
  <c r="M90" i="195"/>
  <c r="M91" i="195"/>
  <c r="M92" i="195"/>
  <c r="M84" i="195"/>
  <c r="M85" i="195"/>
  <c r="M86" i="195"/>
  <c r="M87" i="195"/>
  <c r="M88" i="195"/>
  <c r="M89" i="195"/>
  <c r="M80" i="195"/>
  <c r="M81" i="195"/>
  <c r="M82" i="195"/>
  <c r="M83" i="195"/>
  <c r="M77" i="195"/>
  <c r="M78" i="195"/>
  <c r="M79" i="195"/>
  <c r="M74" i="195"/>
  <c r="M75" i="195"/>
  <c r="M76" i="195"/>
  <c r="M71" i="195"/>
  <c r="M72" i="195"/>
  <c r="M73" i="195"/>
  <c r="M68" i="195"/>
  <c r="M69" i="195"/>
  <c r="M70" i="195"/>
  <c r="M63" i="195"/>
  <c r="M64" i="195"/>
  <c r="M65" i="195"/>
  <c r="M66" i="195"/>
  <c r="M67" i="195"/>
  <c r="M59" i="195"/>
  <c r="M60" i="195"/>
  <c r="M61" i="195"/>
  <c r="M62" i="195"/>
  <c r="M56" i="195"/>
  <c r="M57" i="195"/>
  <c r="M58" i="195"/>
  <c r="M55" i="195"/>
  <c r="M52" i="195" l="1"/>
  <c r="M51" i="195"/>
  <c r="M50" i="195"/>
  <c r="M49" i="195"/>
  <c r="M48" i="195"/>
  <c r="M45" i="195"/>
  <c r="M44" i="195"/>
  <c r="M43" i="195"/>
  <c r="M42" i="195"/>
  <c r="M41" i="195"/>
  <c r="M40" i="195"/>
  <c r="M39" i="195"/>
  <c r="M38" i="195"/>
  <c r="M37" i="195"/>
  <c r="M36" i="195"/>
  <c r="M35" i="195"/>
  <c r="M34" i="195"/>
  <c r="M33" i="195"/>
  <c r="M32" i="195"/>
  <c r="M31" i="195"/>
  <c r="M30" i="195"/>
  <c r="M29" i="195"/>
  <c r="M28" i="195"/>
  <c r="M27" i="195"/>
  <c r="M26" i="195"/>
  <c r="M25" i="195"/>
  <c r="M24" i="195"/>
  <c r="M23" i="195"/>
  <c r="M22" i="195"/>
  <c r="M21" i="195"/>
  <c r="M20" i="195"/>
  <c r="M19" i="195"/>
  <c r="M18" i="195"/>
  <c r="M17" i="195"/>
  <c r="M16" i="195"/>
  <c r="M15" i="195"/>
  <c r="M14" i="195"/>
  <c r="M13" i="195"/>
  <c r="M12" i="195"/>
  <c r="M11" i="195"/>
  <c r="M10" i="195"/>
  <c r="M9" i="195"/>
  <c r="M8" i="195"/>
  <c r="M7" i="195" l="1"/>
  <c r="M6" i="195"/>
  <c r="M5" i="195"/>
  <c r="M4" i="195"/>
  <c r="M3" i="195"/>
  <c r="B11" i="138" l="1"/>
  <c r="B10" i="138"/>
  <c r="B9" i="138"/>
  <c r="B8" i="138"/>
  <c r="B7" i="138"/>
  <c r="B6" i="138"/>
  <c r="B5" i="138"/>
  <c r="B4" i="138"/>
  <c r="B3" i="138"/>
  <c r="B2" i="138"/>
</calcChain>
</file>

<file path=xl/sharedStrings.xml><?xml version="1.0" encoding="utf-8"?>
<sst xmlns="http://schemas.openxmlformats.org/spreadsheetml/2006/main" count="9157" uniqueCount="1856">
  <si>
    <t>N° CONTRATO</t>
  </si>
  <si>
    <t>CONTRATISTA</t>
  </si>
  <si>
    <t>FECHA INICIO</t>
  </si>
  <si>
    <t>FECHA TERMINACION</t>
  </si>
  <si>
    <t>VALOR</t>
  </si>
  <si>
    <t>DEPENDENCIA</t>
  </si>
  <si>
    <t>NIT</t>
  </si>
  <si>
    <t>VALOR TOTAL</t>
  </si>
  <si>
    <t>celular</t>
  </si>
  <si>
    <t>contratista</t>
  </si>
  <si>
    <t>N° Contrato</t>
  </si>
  <si>
    <t>fecha de inicio</t>
  </si>
  <si>
    <t>fecha de terminacion</t>
  </si>
  <si>
    <t>supervisor</t>
  </si>
  <si>
    <t>cargo</t>
  </si>
  <si>
    <t>mail</t>
  </si>
  <si>
    <t>Telefono y ext</t>
  </si>
  <si>
    <t>valor total</t>
  </si>
  <si>
    <t>ITEM</t>
  </si>
  <si>
    <t>FECHA Y NUMERO DE ACTA DE INFORME DE SUPERVISION</t>
  </si>
  <si>
    <t>N° COMPROBANTE DE EGRESO</t>
  </si>
  <si>
    <t>FECHA ADMISION A CONTABILIDAD CON TODOS LOS REQUISITOS</t>
  </si>
  <si>
    <t>FECHA DE PAGO</t>
  </si>
  <si>
    <t>PAGOS</t>
  </si>
  <si>
    <t>ADICION EN VALOR</t>
  </si>
  <si>
    <t>Plazo / Duración</t>
  </si>
  <si>
    <t>PLAZO / DURACION</t>
  </si>
  <si>
    <t>OBJETO</t>
  </si>
  <si>
    <t>FECHA SUSCRIPCION CONTRATO</t>
  </si>
  <si>
    <t xml:space="preserve"> % AVANCE DEL CONTRATO</t>
  </si>
  <si>
    <t>PLAZO TOTAL CONTRATO CON LA  ADICION TIEMPO</t>
  </si>
  <si>
    <t>ADICION EN TIEMPO</t>
  </si>
  <si>
    <t>SG-047-2018</t>
  </si>
  <si>
    <t>SH-077-2018</t>
  </si>
  <si>
    <t>SSYPS-086-2018</t>
  </si>
  <si>
    <t>SPIS-087-2018</t>
  </si>
  <si>
    <t>SPIS-099-2018</t>
  </si>
  <si>
    <t>SH-127-2018</t>
  </si>
  <si>
    <t>SH-131-2018</t>
  </si>
  <si>
    <t>SH-148-2018</t>
  </si>
  <si>
    <t>SH-162-2018</t>
  </si>
  <si>
    <t>SSA-183-2018</t>
  </si>
  <si>
    <t>SSYPS-185-2018</t>
  </si>
  <si>
    <t>SEYC-186-2018</t>
  </si>
  <si>
    <t>ESE HOSPITAL DEL SUR GABRIEL JARAMILLO PIEDRAHITA-VIGILANCIA EPIDEMIOLOGICA</t>
  </si>
  <si>
    <t>ESE HOSPITAL DEL SUR GABRIEL JARAMILLO PIEDRAHITA-PPNA</t>
  </si>
  <si>
    <t xml:space="preserve"> JUNTA DE ACCION COMUNAL VEREDA LAS LOMITAS</t>
  </si>
  <si>
    <t>RUIZ PEREZ CARLOS AUGUSTO</t>
  </si>
  <si>
    <t>MARINA VELEZ S.A.S.</t>
  </si>
  <si>
    <t>SANCHEZ RESTREPO MARIA FABIOLA</t>
  </si>
  <si>
    <t>DUQUE CANO MARIA LUZ ELENY</t>
  </si>
  <si>
    <t>LOPEZ PEREZ WILLIAM DE JESUS</t>
  </si>
  <si>
    <t>PREVER S.A. &amp; CIA. S.C.A.</t>
  </si>
  <si>
    <t>OCAMPO DE RICO OFELIA DOLORES</t>
  </si>
  <si>
    <t>HERNANDEZ VALENCIA LIGIA DEL SOCORRO</t>
  </si>
  <si>
    <t>ESTRADA AGUDELO LIA PATRICIA</t>
  </si>
  <si>
    <t>ARANGO VASQUEZ MARIA EUGENIA</t>
  </si>
  <si>
    <t>MAYA ECHAVARRIA ELKIN MARIO</t>
  </si>
  <si>
    <t>P.S.M ALIANZA S.A.S.-CONSTRUCTORA FUREL S.A.</t>
  </si>
  <si>
    <t>FUNDACION HOGAR DEL NIÑO</t>
  </si>
  <si>
    <t>PALMA NOVA Y CIAS.A.S.</t>
  </si>
  <si>
    <t>ESE HOSPITAL DEL SUR GABRIEL JARAMILLO PIEDRAHITA-SALUD PUBLICA</t>
  </si>
  <si>
    <t>COOPERATIVA MULTIACTIVA PARA LA EDUCACION INTEGRAL-COOMEI</t>
  </si>
  <si>
    <t>ROMAN SANCHEZ MONICA MARIA</t>
  </si>
  <si>
    <t>VILLA VELASQUEZ LUIS FERNANDO</t>
  </si>
  <si>
    <t>PONCE CHONER JOHANNA ANDREA</t>
  </si>
  <si>
    <t>AGUDELO MEJIA MONICA ALEXANDRA</t>
  </si>
  <si>
    <t>CORPORACION INCLUSION COLOMBIA</t>
  </si>
  <si>
    <t>RESTREPO BEDOYA GLORIA CECILIA</t>
  </si>
  <si>
    <t>ARIAS GONZALEZ CAROLINA</t>
  </si>
  <si>
    <t>GARCIA CUERVO KAREN YULIANA</t>
  </si>
  <si>
    <t>MUÑOZ RESTREPO DANIEL IGNACIO</t>
  </si>
  <si>
    <t>JARAMILLO PINEDA ALEJANDRA LORENA</t>
  </si>
  <si>
    <t>QUIROZ POSADA AMILBIA</t>
  </si>
  <si>
    <t>TORRES PEREZ ANA LUISA</t>
  </si>
  <si>
    <t>CONSULTORES ASOCIADOS EN SEGURIDAD SOCIAL S.A.S.</t>
  </si>
  <si>
    <t>CASTRILLON GOMEZ NATALIA ANDREA</t>
  </si>
  <si>
    <t>RUIZ GIL CAROLINA</t>
  </si>
  <si>
    <t>FERNANDEZ ROLDAN LUCAS</t>
  </si>
  <si>
    <t>LOZANO ZAPATA NATALIA ANDREA</t>
  </si>
  <si>
    <t>ARENAS MONSALVE LIZETH DAYHANA</t>
  </si>
  <si>
    <t>BEDOYA RAMIREZ PAULA ANDREA</t>
  </si>
  <si>
    <t>ZAPATA MUÑOZ ISSYS DAYAN</t>
  </si>
  <si>
    <t>GUZMAN SALDARRIAGA DANIELA</t>
  </si>
  <si>
    <t>SEPULVEDA RIOS NATALIA</t>
  </si>
  <si>
    <t>ORREGO ESCOBAR CLAUDIA MARCELA</t>
  </si>
  <si>
    <t>BUITRAGO GOMEZ NUBIA ELENA</t>
  </si>
  <si>
    <t>ZAPATA CUARTAS LEIDY BIBIANA</t>
  </si>
  <si>
    <t>PALACIO ARANGO MARIA DEL CARMEN</t>
  </si>
  <si>
    <t>MORENO GIRON ELLY JHOANY</t>
  </si>
  <si>
    <t>MONCADA TASCON NATHALIA ANDREA</t>
  </si>
  <si>
    <t>CARDONA OSPINA MARIEN CATERINE</t>
  </si>
  <si>
    <t>CONSULTORIAS EMPRESARIALES EFICIENTES S.A.S.</t>
  </si>
  <si>
    <t>RAMIREZ BARBOSA KELLY LUZMAR</t>
  </si>
  <si>
    <t>ZABALA ARANGO JENNY NATALIA</t>
  </si>
  <si>
    <t>VALENCIA BERMUDEZ ESTEFANYA</t>
  </si>
  <si>
    <t>CATAÑO CARVAJAL MARIA CAMILA</t>
  </si>
  <si>
    <t>VILLA GARCIA SERGIO ANDRES</t>
  </si>
  <si>
    <t>ARANGO ESTRADA LUZ AMPARO</t>
  </si>
  <si>
    <t>GALEANO TOBON JENIFER ALEJANDRA</t>
  </si>
  <si>
    <t>FUNDACION AFIN S.A.S.</t>
  </si>
  <si>
    <t>JULIO FONTAN S.A.S.</t>
  </si>
  <si>
    <t>CASTRO CASTRO JORGE DANIEL</t>
  </si>
  <si>
    <t>CORPORACION COMUNIQUEMONOS-INTERPRETES</t>
  </si>
  <si>
    <t>ESTRELLA GRUPO EMPRESARIAL S.A.</t>
  </si>
  <si>
    <t>HERNANDEZ GONZALEZ LUIS NORBERTO</t>
  </si>
  <si>
    <t>SALDARRIAGA HERRERA MARIA FERNANDA</t>
  </si>
  <si>
    <t>MAX EVENT BTL S.A.S.</t>
  </si>
  <si>
    <t>CORPORACION DE PROFESIONALES ASESORES CORPOASES</t>
  </si>
  <si>
    <t>WPR GESTION EN SALUD S.A.S.</t>
  </si>
  <si>
    <t>VASQUEZ RESTREPO MARTHA LIGIA</t>
  </si>
  <si>
    <t>RUA GUISAO ELIANA</t>
  </si>
  <si>
    <t>CARO RESTREPO ANDREA</t>
  </si>
  <si>
    <t>VALENCIA SALAZAR GUSTAVO ADOLFO</t>
  </si>
  <si>
    <t>PINEDA SANCHEZ CARLOS ALFONSO</t>
  </si>
  <si>
    <t>BEDOYA LONDOÑO MAYRA ALEJANDRA</t>
  </si>
  <si>
    <t>JARAMILLO ZAPATA JUAN DAVID</t>
  </si>
  <si>
    <t>SALAZAR OSORIO GABRIEL JAIME</t>
  </si>
  <si>
    <t>ARCHIVOS DE COLOMBIA S.A.S.</t>
  </si>
  <si>
    <t>LOPEZ ESCOBAR LAURA ESTHER</t>
  </si>
  <si>
    <t>CUANTITATIVAS S.A.S.</t>
  </si>
  <si>
    <t>GARCIA ZAMORA MAURICIO</t>
  </si>
  <si>
    <t>RIOS GALLO ERIKA YESENIA</t>
  </si>
  <si>
    <t>VASQUEZ BAENA LUZ PATRICIA</t>
  </si>
  <si>
    <t>CORPORACION CONGREGACION DE LAS HERMANAS DE LA PROVIDENCIA SOCIAL CRISTIANA</t>
  </si>
  <si>
    <t>SOLUCIONES DE GESTION EN CONTRATACION S.A.S.</t>
  </si>
  <si>
    <t>PARROQUIA NUESTRA SEÑORA DEL ROSARIO</t>
  </si>
  <si>
    <t>PARRA RAMIREZ DIANA PATRICIA</t>
  </si>
  <si>
    <t>GIRALDO VASQUEZ SARA</t>
  </si>
  <si>
    <t>AGUDELO CARMONA ELKIN DARIO</t>
  </si>
  <si>
    <t>YUPANA CONSULTORES S.A.S.</t>
  </si>
  <si>
    <t>UNIVERSIDAD CES</t>
  </si>
  <si>
    <t>FUNDACION DIEGO ECHAVARRIA MISAS CENTRO CULTURAL Y EDUCATIVO</t>
  </si>
  <si>
    <t>CONSULTORIAS EMPRESARIALES EFICIENTES S.A.S (CON – EME S.A.S.).</t>
  </si>
  <si>
    <t>VANEGAS HENAO MARIO ANDRES</t>
  </si>
  <si>
    <t>FUNDACION COLOMBIA UNA NACION CIVICA "FUNDACION CONCIVICA"</t>
  </si>
  <si>
    <t>CONSULTORES Y ASESORES PROFESIONALES JILS S.A.S.</t>
  </si>
  <si>
    <t>CANO LONDOÑO LAURA</t>
  </si>
  <si>
    <t>JIMENEZ PAMPLONA DIEGO HERNANDO</t>
  </si>
  <si>
    <t>HIGUITA RIVERA LINA MARIA</t>
  </si>
  <si>
    <t>YEPES BARTOLO SANDRA INES</t>
  </si>
  <si>
    <t>VELASQUEZ MONSALVE GUSTAVO DAVID</t>
  </si>
  <si>
    <t>FITCH RATINGS COLOMBIA S.A. SOCIEDAD CALIFICADORA DE VALORES</t>
  </si>
  <si>
    <t>MICROCINCO Y CIA LTDA</t>
  </si>
  <si>
    <t>MESA GONZALEZ SANTIAGO</t>
  </si>
  <si>
    <t>LEONES FUTBOL CLUB S.A.</t>
  </si>
  <si>
    <t>COOPERATIVA DE TRABAJO ASOCIADO BIENESTAR COLOMBIA-COOPBIENESTARCOLOMBIA C.T.A.</t>
  </si>
  <si>
    <t>REALIZAR ACCIONES DE VIGILANCIA Y CONTROL EPIDEMIOLÓGICO E INMUNOLÓGICO EN EL MUNICIPIO DE ITAGÜÍ</t>
  </si>
  <si>
    <t>EL ARRENDADOR ENTREGA A TÍTULO DE ARRENDAMIENTO AL ARRENDATARIO DOS (2) LOCALES PARA USO PÚBLICO Y UNA (1) CELDA DE PARQUEADERO, PARA USO DE LA ADMINISTRACIÓN MUNICIPAL DE ITAGÜÍ</t>
  </si>
  <si>
    <t>ARRENDAMIENTO DE DOS BIENES INMUEBLES PARA REUBICAR TEMPORALMENTE LA SECRETARÍA DE EDUCACIÓN Y CULTURA DEL MUNICIPIO DE ITAGÜÍ Y SE IDENTIFICA ASÍ: UN INMUEBLE UBICADO EN LA CARRERA 49 N° 48A -  30 EL CUAL CONSTA DE: 4 SALONES, 2 CUARTOS ÚTILES, 3 BAÑOS, 1 COCINA, 2 PATIOS CUBIERTOS, 1 CORREDOR, PAREDES REVOCADAS, ESTUCADAS Y PINTADAS, SERVICIOS PÚBLICOS AL DÍA Y CONECTADOS  Y EL OTRO INMUEBLE UBICADO EN LA CARRERA 49 N° 48A - 20 EL CUAL CONSTA DE: 5 SALONES, 3 BAÑOS, 2 PATIOS CUBIERTOS, 1 CORREDOR, PAREDES REVOCADAS, ESTUCADAS Y PINTADAS, SERVICIOS PÚBLICOS AL DÍA Y CONECTADOS</t>
  </si>
  <si>
    <t>ARRENDAMIENTO DE UN INMUEBLE QUE CUMPLA LAS FUNCIONES DE OFICINA, PARA LA  PRESTACIÓN ADECUADA Y EFICIENTE DE LOS SERVICIOS DEL SINDICATO DE TRABAJADORES OFICIALES Y EMPLEADOS PÚBLICOS MUNICIPALES ASOCIADOS-SINTRASEMA</t>
  </si>
  <si>
    <t>EL ARRENDAMIENTO DE UN LOTE DE TERRENO, CON SUS USOS Y ANEXIDADES, INCLUIDA UNA CASA QUE SE ENCUENTRA EN ÉL CONSTRUIDA, UBICADO DENTRO DEL PARQUE CEMENTERIOS JARDINES MONTESACRO. PARA QUE SE REALICEN LAS NECROPSIAS Y AUTOPSIAS A LOS DIFERENTES OCCISOS QUE SURJAN EN EL MUNICIPIO DE ITAGÜÍ A CAUSA DE MUERTE NATURAL O VIOLENTA.</t>
  </si>
  <si>
    <t>ARRENDAMIENTO DE UN LOTE DE TERRENO MÁS CONSTRUCCIÓN CON UN ÁREA DE 252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</si>
  <si>
    <t>ARRENDAMIENTO DE BIEN INMUEBLE LOCALIZADO EN LA VEREDA LOS GÓMEZ, QUE PERMITA EL FUNCIONAMIENTO DE  LA CORREGIDURIA Y COMISARIA DE FAMILIA, CORREGIMIENTO EL MANZANILLO DEL MUNICIPIO DE ITAGÜÍ</t>
  </si>
  <si>
    <t>ARRENDAMIENTO DE SIETE (7) AULAS Y ESPACIOS ADICIONALES PARA LA ATENCIÓN DE CIENTO CINCUENTA Y DOS (152) ESTUDIANTES DE ESTRATOS 1 Y 2 DEL MUNICIPIO DE ITAGÜÍ</t>
  </si>
  <si>
    <t>ARRENDAMIENTO DE UN INMUEBLE QUE CUMPLA LAS FUNCIONES DE PARQUEADERO, PARA USO DE LOS VEHÍCULOS ASIGNADOS A LA ESTACIÓN DE POLICÍA ITAGÜÍ</t>
  </si>
  <si>
    <t>PRESTACIÓN DE SERVICIOS PROFESIONALES PARA LA GESTIÓN INTEGRAL DE LA SECRETARÍA DE SALUD Y PROTECCIÓN SOCIAL, DE MANERA ESPECÍFICA EN EL COMPONENTE DE PRESTACIÓN DE SERVICIOS DE SALUD A LA POBLACIÓN POBRE NO ASEGURADA</t>
  </si>
  <si>
    <t>PRESTACIÓN DE SERVICIOS DE APOYO A LA GESTIÓN PARA EL FORTALECIMIENTO INSTITUCIONAL EN LA GESTIÓN DEL REGISTRO DE INFORMACIONES, TRÁMITES Y SERVICIOS DE LA OFICINA DE ATENCIÓN AL CIUDADANO Y GESTIÓN DOCUMENTAL DE LA ADMINISTRACIÓN MUNICIPAL DE ITAGÜÍ</t>
  </si>
  <si>
    <t>PRESTACIÓN DE SERVICIOS PROFESIONALES EN ASESORÍA Y ACOMPAÑAMIENTO A LAS ACTIVIDADES PROPIAS DE SUSTANCIACIÓN, TRAMITE Y PROYECCIÓN DE ACTUACIONES EN GENERAL EN LOS PROCESOS ADMINISTRATIVOS DE COBRO COACTIVO ADELANTADOS POR LA SECRETARIA DE HACIENDA PARA EL AÑO 2018</t>
  </si>
  <si>
    <t>PRESTACIÓN DE SERVICIOS PARA EL APOYO A LA GESTIÓN INTEGRAL COMO ENLACE CON TODOS LOS PRESTADORES DE SERVICIOS DE SALUD, DEL MUNICIPIO DE ITAGUI</t>
  </si>
  <si>
    <t>PRESTACION DE SERVICIOS DE APOYO A LA GESTION PARA LA ATENCION INTEGRAL A 60 ADULTOS MAYORES EN SITUACION DE VULNERABILIDAD CRTITICA DEL MUNICIPIO DE ITAGUI</t>
  </si>
  <si>
    <t>PRESTACION DE SERVICIOS PROFESIONALES PARA ASESORAR AL MUNICIPIO DE ITAGUI EN TEMAS DE CIVILIDAD Y SEGURIDAD CIUDADANA</t>
  </si>
  <si>
    <t>PRESTACIÓN DE SERVICIOS PARA REALIZAR ACCIONES DE FORTALECIMIENTO Y SENSIBILIZACION HACIA LA POBLACIÓN EN CONDICIONES DE VULNERABILIDAD, DE Y EN LA CALLE PARA LA MITIGACION DEL DAÑO POR CONSUMOS PROBLEMATICOS DE SUSTANCIAS PSICOACTIVAS POR MEDIO DE ESTRATEGIAS DE INCORPORACIÓN Y ACOMPAÑAMIENTO FAMILIAR EN EL MUNICIPIO DE ITAGUI</t>
  </si>
  <si>
    <t>PRESTACION DE SERVICIOS PROFESIONALES EN ACTIVIDADES PROPIAS DE VERIFICACION Y SUSTANCIACION A LOS ESTADOS DE CUENTA DE LOS DERECHOS DE SEÑALIZACION Y SISTEMATIZACION GENERADOS A LOS VEHICULOS MATRICULADOS EN LA SECRETARIA DE MOVILIDAD DEL MUNICIPIO DE ITAGUI</t>
  </si>
  <si>
    <t>PRESTACION DE SERVICIOS DE APOYO A LA GESTION EN ACTIVIDADES OPERATIVAS Y ADMINISTRATIVAS PROPIAS DEL SISTEMA DE GESTION FISCAL DE LA SECRETARIA DE HACIENDA</t>
  </si>
  <si>
    <t>PRESTACION DE SERVICIOS PROFESIONALES EN ASESORIA Y ACOMPAÑAMIENTO A LAS ACTIVIDADES PROPIAS DE SUSTANCIACION, TRAMITE Y PROYECCION DE ACTUACIONES EN GENERAL, EN LOS PROCESOS SEGUIDOS POR LA SUBSECRETARIA DE GESTION DE RENTAS Y LA OFICINA DE FISCALIZACION, CONTROL Y COBRO PERSUASIVO DEL MUNICIPIO DE ITAGUI</t>
  </si>
  <si>
    <t>PRESTACION DE SERVICIOS PROFESIONALES DE ASESORIA Y ACOMPAÑAMIENTO A LOS PROCESOS DE PREPARACION, REVISION, ANALISIS Y PRESENTACION DE INFORMACION CONTABLE, TRIBUTARIA Y PRESUPUESTAL DEL MUNICIPIO DE ITAGUI</t>
  </si>
  <si>
    <t>ARRENDAMIENTO PARA SEDE ADMINISTRATIVA DE  LA SOCIEDAD LEONES FUTBOL CLUB S.A. IDENTIFICADA CON EL NIT. N° 800015819-2.  LA SEDE LOCATIVA QUE SE ENCUENTRA EN EL PRIMER PISO DE LAS INSTALACIONES DEL ESTADIO METROPOLITANO CIUDAD ITAGÜÍ, EL CUAL SE ENCUENTRA UBICADO EN LA DIRECCIÓN CALLE 36  N° 59-69 INT. 187, DEL MUNICIPIO DE ITAGÜÍ, CON UN ÁREA TOTAL DE 511.7 MT2, DISCRIMINADOS ASÍ: UNA (1) OFICINA PARA EL  CUERPO TÉCNICO, CON UN ÁREA DE 54.6 MT2, DOS (2) OFICINAS MÁS RECEPCIÓN CON UN ÁREA DE 253.51 MT2 Y  UN ÁREA DE 202.96 MT2 PARA EL GIMNASIO Y CONSULTORIOS MÉDICOS PARA USO EXCLUSIVO DEL CLUB LEONES FUTBOL CLUB S.A.</t>
  </si>
  <si>
    <t>CONSULTORÍA PARA DESARROLLAR ACTIVIDADES TÉCNICAS ADMINISTRATIVAS, LEGAL Y FINANCIERA A LOS PROGRAMAS SOCIALES DE SEGURIDAD ALIMENTARIA Y NUTRICIONAL Y DESARROLLO DE ACTIVIDADES DEL COMPONENTE PEDAGÓGICO DEL PAE DEL MUNICIPIO DE ITAGUI EN EL AÑO 2018</t>
  </si>
  <si>
    <t>OPERACIÓN LOGISTICA PARA EL DESARROLLO DE LOS PROGRAMAS SOCIALES DE SEGURIDAD ALIMENTARIA Y NUTRICIONAL DEL MUNCIPIO DE ITAGUI EN EL AÑO 2018</t>
  </si>
  <si>
    <t>ANULADO</t>
  </si>
  <si>
    <t>$ 5.440.048 SIN EROGACION PRESUPUESTAL POR PARTE DEL MUNICIPIO</t>
  </si>
  <si>
    <t>12 MESES</t>
  </si>
  <si>
    <t>6 MESES</t>
  </si>
  <si>
    <t>5 MESES</t>
  </si>
  <si>
    <t>11 MESES</t>
  </si>
  <si>
    <t>10 MESES</t>
  </si>
  <si>
    <t>9 MESES</t>
  </si>
  <si>
    <t>340 DÍAS</t>
  </si>
  <si>
    <t>8 MESES</t>
  </si>
  <si>
    <t>2 MESES</t>
  </si>
  <si>
    <t>7 MESES</t>
  </si>
  <si>
    <t>800171406-1</t>
  </si>
  <si>
    <t>1036669397-2</t>
  </si>
  <si>
    <t>900487594-8</t>
  </si>
  <si>
    <t>1037620938-9</t>
  </si>
  <si>
    <t>900427606-1</t>
  </si>
  <si>
    <t>900264963-5</t>
  </si>
  <si>
    <t>900583935-7</t>
  </si>
  <si>
    <t>900284368-8</t>
  </si>
  <si>
    <t>801004709-7</t>
  </si>
  <si>
    <t>800015819-2</t>
  </si>
  <si>
    <t>900185518-1</t>
  </si>
  <si>
    <t>fecha de CORTE</t>
  </si>
  <si>
    <t>SECRETARIA DE HACIENDA</t>
  </si>
  <si>
    <t>SECRETARIA DE VIVIENDA Y HABITAT</t>
  </si>
  <si>
    <t>SSA-047-2017</t>
  </si>
  <si>
    <t>SERVICIOS ADMINISTRATIVOS</t>
  </si>
  <si>
    <t xml:space="preserve">AGENCIA DE DESARROLLO LOCAL DE ITAGÜÍ “ADELI”.  </t>
  </si>
  <si>
    <t>900590434-8</t>
  </si>
  <si>
    <t>EL COMODANTE ENTREGA A TÍTULO DE COMODATO AL COMODATARIO Y ESTE RECIBE EN PERFECTAS CONDICIONES Y A ENTERA SATISFACCIÓN UN INMUEBLE UBICADO EN LA CARRERA 51 N° 51 – 55, NOVENO (9°) PISO, CON UN ÁREA DE 357,88 M2, EDIFICIO DEL CONCEJO</t>
  </si>
  <si>
    <t>5 AÑOS</t>
  </si>
  <si>
    <t>AGENCIA DE DESARROLLO LOCAL DE ITAGUI-ADELI</t>
  </si>
  <si>
    <t>SECRETARIA DE SERVICIOS ADMINISTRATIVOS</t>
  </si>
  <si>
    <t>1 AÑO</t>
  </si>
  <si>
    <t>SSA-077-2017</t>
  </si>
  <si>
    <t xml:space="preserve">CONTRALORIA MUNICIPAL DE ITAGUÍ  </t>
  </si>
  <si>
    <t>811036609-2</t>
  </si>
  <si>
    <t>EL COMODANTE ENTREGA A TÍTULO DE COMODATO AL COMODATARIO Y ESTE RECIBE EN PERFECTAS CONDICIONES Y A ENTERA SATISFACCIÓN LOS SIGUIENTES BIENES INMUEBLES: UN BIEN INMUEBLE QUE ESTÁ UBICADO EN LA CARRERA 51 N° 51 – 55, SEXTO  (6)  PISO, CAMI EDIFICIO DEL CONCEJO, ÁREA CONSTRUIDA 302,74 MTS2 QUE SE DISCRIMINA ASÍ: INMUEBLE UTILIZADO PARA OFICINAS CON UN ÁREA DE 159.58 MT2, INMUEBLE UTILIZADO PARA ARCHIVO CON UN ÁREA DE 50.84 MT2, PUNTO FIJO CON UN ÁREA DE 64.78 MT2, PARQUEADEROS CON UN ÁREA DE 27.54 MT2</t>
  </si>
  <si>
    <t>SSA-102-2017</t>
  </si>
  <si>
    <t>CAJA DE COMPENSACION FAMILIAR COMFENALCO ANTIOQUIA</t>
  </si>
  <si>
    <t>890900842-6</t>
  </si>
  <si>
    <t>AUNAR ESFUERZOS TÉCNICOS, ADMINISTRATIVOS Y FINANCIEROS ENTRE EL MUNICIPIO DE ITAGÜÍ Y EL ASOCIADO PARA LA OPERACIÓN CON CRITERIOS DE CALIDAD, OPORTUNIDAD Y CONTINUIDAD DEL ACUAPARQUE DITAIRES EN BENEFICIO DE LA POBLACIÓN DEL MUNICIPIO DE ITAGÜÍ.</t>
  </si>
  <si>
    <t>890911972-2</t>
  </si>
  <si>
    <t>811044253-8</t>
  </si>
  <si>
    <t>SECRETARIA JURIDICA</t>
  </si>
  <si>
    <t>OSORIO SALDARRIAGA JAIRO LEON</t>
  </si>
  <si>
    <t>70513179-6</t>
  </si>
  <si>
    <t>SECRETARIA DE SALUD Y PROTECCION SOCIAL</t>
  </si>
  <si>
    <t>SECRETARIA DE EDUCACION Y CULTURA</t>
  </si>
  <si>
    <t>SECRETARIA GENERAL</t>
  </si>
  <si>
    <t>DOMINA ENTREGA TOTAL S.A.S.</t>
  </si>
  <si>
    <t>SSA-178-2017</t>
  </si>
  <si>
    <t xml:space="preserve">CORPORACIÓN ACADEMIA ANTIOQUIA DE EDUCACIÓN  </t>
  </si>
  <si>
    <t>900893806-5</t>
  </si>
  <si>
    <r>
      <t>EL COMODANTE ENTREGA AL COMODATARIO</t>
    </r>
    <r>
      <rPr>
        <i/>
        <sz val="9"/>
        <rFont val="Calibri"/>
        <family val="2"/>
      </rPr>
      <t xml:space="preserve">, </t>
    </r>
    <r>
      <rPr>
        <sz val="9"/>
        <rFont val="Calibri"/>
        <family val="2"/>
      </rPr>
      <t>Y ESTA RECIBE A TÍTULO DE COMODATO, UNA SEDE COMUNAL QUE CUENTA CON UN ÁREA DE  78 MTRS2, UBICADO EN LA CALLE 65 N° 46 A - 95, UBICADO EN EL BARRIO SIMÓN BOLÍVAR, CUYOS LÍMITES SON: POR EL NORTE, CON CARRERA 48, POR EL SUR, CON CARRERA 47, POR EL ORIENTE CON EL LICEO SIMÓN BOLÍVAR, POR EL OCCIDENTE, CON LA CALLE 64 A</t>
    </r>
  </si>
  <si>
    <t>HERNANDEZ AGUIRRE EDWIN ALEXANDER</t>
  </si>
  <si>
    <t>8431489-6</t>
  </si>
  <si>
    <t>SVH-208-2017</t>
  </si>
  <si>
    <t>ALIANZA FIDUCIARIA S.A.</t>
  </si>
  <si>
    <t>860531315-3</t>
  </si>
  <si>
    <t>CONTRATO DE FIDUCIA MERCANTIL DE ADMINISTRACION, CONTRATACION Y PAGOS</t>
  </si>
  <si>
    <t>30 MESES</t>
  </si>
  <si>
    <t>SSA-209-2017</t>
  </si>
  <si>
    <t>JUNTA DE ACCION COMUNAL DE LA URBANIZACION SANTA MARIA N° 2</t>
  </si>
  <si>
    <t>901024340-1</t>
  </si>
  <si>
    <r>
      <t>EL COMODANTE ENTREGA AL COMODATARIO</t>
    </r>
    <r>
      <rPr>
        <i/>
        <sz val="9"/>
        <rFont val="Calibri"/>
        <family val="2"/>
      </rPr>
      <t xml:space="preserve">, </t>
    </r>
    <r>
      <rPr>
        <sz val="9"/>
        <rFont val="Calibri"/>
        <family val="2"/>
      </rPr>
      <t>Y ESTA RECIBE A TÍTULO DE</t>
    </r>
    <r>
      <rPr>
        <i/>
        <sz val="9"/>
        <rFont val="Calibri"/>
        <family val="2"/>
      </rPr>
      <t xml:space="preserve"> </t>
    </r>
    <r>
      <rPr>
        <sz val="9"/>
        <rFont val="Calibri"/>
        <family val="2"/>
      </rPr>
      <t>COMODATO</t>
    </r>
    <r>
      <rPr>
        <i/>
        <sz val="9"/>
        <rFont val="Calibri"/>
        <family val="2"/>
      </rPr>
      <t xml:space="preserve"> </t>
    </r>
    <r>
      <rPr>
        <sz val="9"/>
        <rFont val="Calibri"/>
        <family val="2"/>
      </rPr>
      <t>A ENTERA SATISFACCIÓN, UN BIEN INMUEBLE, UBICADO EN LA CARRERA 52 C NRO. 72-69, BARRIO SANTA MARIA NRO. 2, DEL MUNICIPIO DE ITAGÜÍ</t>
    </r>
  </si>
  <si>
    <t>BANCO POPULAR S.A.</t>
  </si>
  <si>
    <t>860007738-9</t>
  </si>
  <si>
    <t>SSA-215-2017</t>
  </si>
  <si>
    <t>PERSONERIA MUNICIPAL DE ITAGUI</t>
  </si>
  <si>
    <r>
      <t>EL COMODANTE ENTREGA AL COMODATARIO</t>
    </r>
    <r>
      <rPr>
        <i/>
        <sz val="9"/>
        <color theme="1"/>
        <rFont val="Calibri"/>
        <family val="2"/>
      </rPr>
      <t xml:space="preserve"> </t>
    </r>
    <r>
      <rPr>
        <sz val="9"/>
        <color theme="1"/>
        <rFont val="Calibri"/>
        <family val="2"/>
      </rPr>
      <t>Y ESTE RECIBE A TÍTULO DE</t>
    </r>
    <r>
      <rPr>
        <i/>
        <sz val="9"/>
        <color theme="1"/>
        <rFont val="Calibri"/>
        <family val="2"/>
      </rPr>
      <t xml:space="preserve"> </t>
    </r>
    <r>
      <rPr>
        <sz val="9"/>
        <color theme="1"/>
        <rFont val="Calibri"/>
        <family val="2"/>
      </rPr>
      <t>COMODATO</t>
    </r>
    <r>
      <rPr>
        <i/>
        <sz val="9"/>
        <color theme="1"/>
        <rFont val="Calibri"/>
        <family val="2"/>
      </rPr>
      <t xml:space="preserve"> </t>
    </r>
    <r>
      <rPr>
        <sz val="9"/>
        <color theme="1"/>
        <rFont val="Calibri"/>
        <family val="2"/>
      </rPr>
      <t>A ENTERA SATISFACCIÓN, UN (1)  LOCAL UBICADO DENTRO DE LAS INSTALACIONES DE  EL CUBO (SEDE ADMINISTRATIVA SECRETARIA DE DEPORTES Y RECREACIÓN), CALLE 31AD NRO. 58-05 DE PROPIEDAD DEL MUNICIPIO DE ITAGÜÍ</t>
    </r>
  </si>
  <si>
    <t>SECRETARIA DE PARTICIPACION E INCLUSION SOCIAL</t>
  </si>
  <si>
    <t>SECRETARIA DE INFRAESTRUCTURA</t>
  </si>
  <si>
    <t>MARIN QUINTERO MARIA LUZ DELIA</t>
  </si>
  <si>
    <t>32437641-4</t>
  </si>
  <si>
    <t>LEGIS EDITORES S.A.</t>
  </si>
  <si>
    <t>860042209-2</t>
  </si>
  <si>
    <t>SUSCRIPCION A PUBLICACIONES EN MEDIO IMPRESO Y ELECTRONICAS ESPECIALIZADAS EN MATERIA JURIDICA Y CONTABLE CON ACTUALIZACION PERMANENTE EN INTERNET ACTIVADAS POR DIRECCION IP PARA CONSULTA DE LA ENTIDAD</t>
  </si>
  <si>
    <t>BENJUMEA OSPINA ORFILIA DE JESUS</t>
  </si>
  <si>
    <t>42986862-6</t>
  </si>
  <si>
    <t>GARCIA MAESTRE MANUEL DE JESUS</t>
  </si>
  <si>
    <t>8273051-6</t>
  </si>
  <si>
    <t>BANCOLOMBIA S.A.</t>
  </si>
  <si>
    <t>890903938-8</t>
  </si>
  <si>
    <t>SALDARRIAGA ORTIZ WILSON</t>
  </si>
  <si>
    <t>98625619-8</t>
  </si>
  <si>
    <t>SECRETARIA DE GOBIERNO MUNICIPAL</t>
  </si>
  <si>
    <t>UNE EPM TELECOMUNICACIONES S.A.</t>
  </si>
  <si>
    <t>860003020-1</t>
  </si>
  <si>
    <t>CONSTRUCCIÓN DEL CENTRO INTEGRAL PARQUE DE LAS LUCES EN EL MUNICIPIO DE ITAGÜÍ</t>
  </si>
  <si>
    <t>CONSTRUCCIONES CIVILES Y PAVIMENTOS S.A.-CONCYPA S.A.</t>
  </si>
  <si>
    <t>800016281-5</t>
  </si>
  <si>
    <t>ALCALDIA MUNICIPAL</t>
  </si>
  <si>
    <t>SECRETARIA HACIENDA</t>
  </si>
  <si>
    <t>SGM-192-2018</t>
  </si>
  <si>
    <t>SGM-195-2018</t>
  </si>
  <si>
    <t>SSA-196-2018</t>
  </si>
  <si>
    <t>SH-200-2018</t>
  </si>
  <si>
    <t>SI-204-2018</t>
  </si>
  <si>
    <t>SI-205-2018</t>
  </si>
  <si>
    <t>SSA-211-2018</t>
  </si>
  <si>
    <t>PRESTACIÓN DEL SERVICIO DE VIGILANCIA PRIVADA PARA LAS INSTITUCIONES EDUCATIVAS OFICIALES, SEDES CENTRALIZADAS Y DESCENTRALIZADAS DEL MUNICIPIO DE ITAGÜÍ, ASÍ COMO LA CONTINUIDAD DE LAS ESTRATEGIAS DE SISTEMAS DE SEGURIDAD ELECTRÓNICA PARA EL AÑO DE 2018</t>
  </si>
  <si>
    <t>PRESTACIÓN DE SERVICIO PARA EL SOPORTE TÉCNICO Y OPERATIVO DEL PARQUE AUTOMOTOR DE LA ADMINISTRACIÓN MUNICIPAL DE ITAGÜÍ Y DE LOS ORGANISMOS DE SEGURIDAD Y JUSTICIA QUE PRESTAN SUS SERVICIOS EN ÉSTA CIUDAD</t>
  </si>
  <si>
    <t>PRESTACIÓN DEL SERVICIO INTEGRAL DE ASEO Y CAFETERÍA INCLUYENDO EL INSUMO DE ASEO Y CAFETERÍA PARA LA ADMINISTRACIÓN CENTRAL Y SUS SEDES Y EL SERVICIO DE ASEO A LAS INSTALACIONES DE LAS INSTITUCIONES EDUCATIVAS DEL MUNICIPIO DE ITAGÜÍ</t>
  </si>
  <si>
    <t>PRESTACIÓN DEL SERVICIO DE COPIADO E IMPRESIÓN INCLUIDO FORMAS PRE IMPRESAS Y REALIZACIÓN DE CAMPAÑA PUBLICITARIA: “CULTURA TRIBUTARIA EN EL MUNICIPIO DE ITAGÜÍ"</t>
  </si>
  <si>
    <t>INTERVENTORÍA TÉCNICA, ADMINISTRATIVA, FINANCIERA, CONTABLE, LEGAL Y AMBIENTAL AL CONTRATO DE OBRA PARA LA REHABILITACIÓN Y SEÑALIZACIÓN DE LAS VÍAS METROPOLITANAS: CALLE 36 ENTRE CARRERAS 61 Y 53, CARRERA 64 ENTRE CALLES 23 Y 35, Y CALLE 35 ENTRE CARRERAS 64 Y 61 INCLUYE IMPLEMENTACIÓN DE CICLORRUTA, Y MEJORAMIENTO DE ANDENES EN LA CARRERA 52 ENTRE CALLES 80 Y 85 EN EL MUNICIPIO DE ITAGÜI</t>
  </si>
  <si>
    <t xml:space="preserve">REHABILITACIÓN Y SEÑALIZACIÓN DE LAS VIAS METROPOLITANAS: CALLE 36 ENTRE CARRERAS 61 Y 53, CARRERA 64 ENTRE CALLES 23 Y 35, Y CALLE 35 ENTRE CARRERAS 64 Y 61 INCLUYE IMPLEMENTACION DE CICLORRUTA, Y MEJORAMIENTO DE ANDENES EN LA CARRERA 52 ENTRE CALLES 80 Y 85 EN EL MUNICIPIO DE ITAGÜÍ”. OBJETO. “REHABILITACIÓN Y SEÑALIZACIÓN DE LAS VIAS METROPOLITANAS: CALLE 36 ENTRE CARRERAS 61 Y 53, CARRERA 64 ENTRE CALLES 23 Y 35, Y CALLE 35 ENTRE CARRERAS 64 Y 61 INCLUYE IMPLEMENTACION DE CICLORRUTA, Y MEJORAMIENTO DE ANDENES EN LA CARRERA 52 ENTRE CALLES 80 Y 85 EN EL MUNICIPIO DE ITAGÜÍ </t>
  </si>
  <si>
    <t>ARRENDAMIENTO DE UN (1) LOCAL COMERCIAL PARA USO DE LA OFICINA DEL SISBÉN DE LA ADMINISTRACIÓN MUNICIPAL DE ITAGÜÍ, UBICADO EN LA CARRERA 51 N° 54-20 PRIMER PISO DEL MUNICIPIO DE ITAGÜÍ, CON UN ÁREA DE 184 MTS, DOTADO DE DOS (02) BAÑOS, COCINETA, PATIO, SERVICIO DE TELÉFONO DOS LÍNEAS TELEFÓNICAS, CONEXIONES A INTERNET, SERVICIO DE MONITOREO (ALARMA), CON CONTADOR DE ENERGÍA Y ACUEDUCTO INDEPENDIENTES</t>
  </si>
  <si>
    <t>CONTRATO DE ARRENDAMIENTO UN (1) INMUEBLE (ESPACIO FISICO),  DE SU PROPIEDAD UBICADO EN LAS INSTALACIONES DE LA SECRETARIA DE MOVILIDAD DEL MUNICIPIO DE ITAGUI, CALLE 50  N° 43-34, AL ARRENDATARIO, Y ESTE LO RECIBE AL MISMO TITULO Y A ENTERA SATISFACCION</t>
  </si>
  <si>
    <t>EL ARRENDADOR ENTREGA A TITULO DE ARRENDAMIENTO AL ARRENDATARIO UN (1) LOCAL PARA USO PUBLICO Y UNA (1) CELDA DE PARQUEADERO, PARA USO DE LA ADMINISTRACION MUNICIPAL DE ITAGUI, UBICADOS EN EL CENTRO COMERCIAL ITAGUI LOCAL 112</t>
  </si>
  <si>
    <t>71692208-1</t>
  </si>
  <si>
    <t>800233801-5</t>
  </si>
  <si>
    <t>901184446-9</t>
  </si>
  <si>
    <t>901188804-0</t>
  </si>
  <si>
    <t>901188813-7</t>
  </si>
  <si>
    <t>1036623468-8</t>
  </si>
  <si>
    <t>SEGURIDAD RECORD DE COLOMBIA LTDA-SEGURCOL</t>
  </si>
  <si>
    <t>RAMIREZ GOMEZ LUIS FERNANDO</t>
  </si>
  <si>
    <t>ASEAR S.A. ESP</t>
  </si>
  <si>
    <t>GRM COLOMBIA S.A.S.</t>
  </si>
  <si>
    <t>UNION TEMPORAL CULTURA TRIBUTARIA 2018</t>
  </si>
  <si>
    <t>CONSORCIO VIAS METROPOLITANAS</t>
  </si>
  <si>
    <t>CONSORCIO ITAGUI 2018 C&amp;F</t>
  </si>
  <si>
    <t>MONSALVE PULGARIN JOHANA VANESSA</t>
  </si>
  <si>
    <t>ALVAREZ GRISALES NATALIA</t>
  </si>
  <si>
    <t>$ 14.133.648 SIN EROGACION PRESUPUESTAL POR PARTE DEL MUNICIPIO</t>
  </si>
  <si>
    <t>15 DIAS Y 8 MESES</t>
  </si>
  <si>
    <t>10 DIAS Y 6 MESES</t>
  </si>
  <si>
    <t>SI-228-2018</t>
  </si>
  <si>
    <t>SSA-233-2018</t>
  </si>
  <si>
    <t>SJ-256-2018</t>
  </si>
  <si>
    <t>SSA-259-2018</t>
  </si>
  <si>
    <t>SI-263-2018</t>
  </si>
  <si>
    <t>SI-270-2018</t>
  </si>
  <si>
    <t>SSA-278-2018</t>
  </si>
  <si>
    <t>SG-280-2018</t>
  </si>
  <si>
    <t>SSA-287-2018</t>
  </si>
  <si>
    <t>SI-288-2018</t>
  </si>
  <si>
    <t>SSA-289-2018</t>
  </si>
  <si>
    <t>SSA-290-2018</t>
  </si>
  <si>
    <t>SSA-293-2018</t>
  </si>
  <si>
    <t>ADECUACIÓN Y MANTENIMIENTO DE ESCENARIOS RECREATIVOS, DEPORTIVOS, CULTURALES Y EDUCATIVOS DEL MUNICIPIO DE ITAGUI</t>
  </si>
  <si>
    <t>CONTRATO DE ARRENDAMIENTO DE UN (1) LOCAL COMERCIAL  (KIOSCO), UBICADO EN LA CARRERA 55 A  N°41-20  URBANIZACIÓN SANTAMARÍA LA NUEVA DEL MUNICIPIO DE ITAGÜÍ, DESTINADO ÚNICA Y EXCLUSIVAMENTE COMO CAFETERÍA. SEGUNDA. DESTINACION Y USO: LOCAL COMERCIAL CON DESTINACIÓN ESPECÍFICA DE CAFETERÍA Y RESTAURANTE.  LUGAR DE UBICACIÓN: CARRERA 55 A N° 41-20 URBANIZACIÓN SANTAMARÍA LA NUEVA DEL MUNICIPIO DE ITAGÜÍ</t>
  </si>
  <si>
    <t>CONTRATO DE ARRENDAMIENTO DE UN (1) ESPACIO COMERCIAL CON UN AREA DE UN (1,80) MTS2, DENTRO DE LAS INSTALACIONES DEL EDIFICIO DE LA ALCALDIA MUNICIPAL DE ITAGUI EN LA CARRERA 50 N° 51 -55 PRIMER PISO, SECTOR SALA ATENCION AL USUARIO, DESTINADO PARA LA INSTALACION DE UN CAJERO AUTOMATICO DEL BANCO POPULAR S.A., PARA USO DE LA COMUNIDAD EN GENERAL Y LA ADMINISTRACION DE ITAGUI</t>
  </si>
  <si>
    <t>INTERVENTORÍA TÉCNICA, ADMINISTRATIVA, FINANCIERA, CONTABLE, LEGAL Y AMBIENTAL A LOS CONTRATOS DE OBRA PARA LA REHABILITACIÓN, MANTENIMIENTO Y SEÑALIZACIÓN DE LA MALLA VIAL Y MEJORAMIENTO DE LA MOVILIDAD PEATONAL Y A LA CONSTRUCCIÓN DE ESTRUCTURAS HIDRÁULICAS, OBRAS DE INFRAESTRUCTURA VIAL Y COMPLEMENTARIA EN LA QUEBRADA LA TABLAZA A LO LARGO DE LA CALLE 48 ENTRE CARRERAS 56 Y 58 EN EL MUNICIPIO DE ITAGÜÍ</t>
  </si>
  <si>
    <t>EL ARRENDADOR CONCEDE EN ARRENDAMIENTO UN (1) LOCAL COMERCIAL CON DESTINACIÓN ESPECÍFICA DE CAFETERÍA Y RESTAURANTE, CON UN ÁREA DE 40 M² INCLUYENDO SERVICIOS SANITARIOS, ESTE SE ENCUENTRA UBICADO EN EL INTERIOR, DEL POLIDEPORTIVO OSCAR LÓPEZ ESCOBAR, CANCHA MUNICIPAL, UBICADO EN LA CALLE 53 Nº 42 - 30, DEL MUNICIPIO DE ITAGÜÍ</t>
  </si>
  <si>
    <t>CONSTRUCCIÓN DE ESTRUCTURAS HIDRAÚLICAS, OBRAS DE INFRAESTRUCTURA VIAL Y COMPLEMENTARIA EN LA QUEBRADA LA TABLAZA A LO LARGO DE LA CALLE 48 ENTRE CARRERAS 56 Y 58 EN EL MUNICIPIO DE ITAGUI</t>
  </si>
  <si>
    <t>EL ARRENDADOR CONCEDE EN ARRENDAMIENTO UN (1) INMUEBLE, ESPACIO FISICO, CON DESTINACION ESPECIFICA DE CAFETERIA, CON UN AREA DE 24,65 MTS2, ESTE SE ENCUENTRA UBICADO EN EL INTERIOR DEL HOGAR DE LOS RECUERDOS, CARRERA 50A Nº 33-01 DEL MUNCIPIO DE ITAGUI</t>
  </si>
  <si>
    <t>PRESTACION DE SERVICIOS DE APOYO A LA GESTION EN ACTIVIDADES LOGISTICAS Y ASISTENCIALES PROPIAS DEL ARCHIVO CENTRAL Y ARCHIVO CONTRACTUAL DE LA ADMINISTRACION MUNICIPAL DE ITAGUI</t>
  </si>
  <si>
    <t>CONTRATO DE ARRENDAMIENTO DE UN (1) LOCAL COMERCIAL, UBICADO EN LA CALLE 36 N° 59 -69, DENTRO DE LAS INSTALACIONES DEL PARQUE DITAIRES, SECTOR PIES DESCALZOS (CHORRITO) DESTINADO PARA SEDE ADMINISTRATIVA COMFENALCO ANTIOQUIA</t>
  </si>
  <si>
    <t>REHABILITACIÓN, MANTENIMIENTO Y SEÑALIZACIÓN DE LA MALLA VIAL Y MEJORAMIENTO DE LA MOVILIDAD PEATONAL EN EL MUNICIPIO DE ITAGÜÍ</t>
  </si>
  <si>
    <t>CONTRATO  DE ARRENDAMIENTO DE UN (1) INMUEBLE (LOCAL COMERCIAL), CON UN ÁREA DE 5.74 MTS 2, UBICADO EN LA CARRERA 51 N° 51 - 40  “CAMI” 4° PISO, DEL EDIFICIO JUDICIAL DEL MUNICIPIO DE ITAGÜÍ, DESTINADO PARA INSTALACIÓN DE FOTOCOPIADORA, FAX, COMPUTADOR, ASÍ COMO LA COMERCIALIZACIÓN DE LIBROS JURÍDICOS Y MATERIAL DE CULTURA GENERAL</t>
  </si>
  <si>
    <t>EL ARRENDADOR CONCEDE EN ARRENDAMIENTO UN BIEN INMUEBLE (LOTE), UBICADO EN LA CALLE 26 N° 41-45 LT 3, EN LA CIUDAD DE ITAGÜÍ, CON UN ÁREA DE 15.045 M2, CON ESCRITURA PÚBLICA N° 3851, OTORGADA EN LA NOTARIA 3 DE MEDELLÍN, CON MATRICULA INMOBILIARIA N° 535269, Y FICHA PREDIAL 12480730</t>
  </si>
  <si>
    <t>CONTRATO DE ARRENDAMIENTO DE UN (1), DE UN BIEN INMUEBLE UBICADO EN LA CRA 57 Nº 34-1 SECTOR DITAIRES, CON EL FIN DE UTILIZAR ESTE ESPACIO PARA VENTAS DE JUGOS, BEBIDAS, Y ALIMENTOS UBICADO DENTRO DE LAS INSTALACIONES DE LA CANCHA SINTÉTICA SANTA ANA, CON UN ÁREA TOTAL DE 19.19Mtr2</t>
  </si>
  <si>
    <t>901197016-1</t>
  </si>
  <si>
    <t>901208807-1</t>
  </si>
  <si>
    <t>901207895-3</t>
  </si>
  <si>
    <t>42770676-4</t>
  </si>
  <si>
    <t>901213763-4</t>
  </si>
  <si>
    <t>UNION TEMPORAL MANTENIMIENTO ITAGUI</t>
  </si>
  <si>
    <t>CASTAÑEDA LOPEZ FREDY ANTONIO</t>
  </si>
  <si>
    <t>CORDOBA ISAZA LUZ ADRIANA</t>
  </si>
  <si>
    <t>SOTO GARCES ANA MARIA</t>
  </si>
  <si>
    <t>MUÑOZ VALENCIA LUISA FERNANDA</t>
  </si>
  <si>
    <t>CRUZ ROJA COLOMBIANA SECCIONAL ANTIOQUIA</t>
  </si>
  <si>
    <t>CARDONA ALVAREZ MARIANA</t>
  </si>
  <si>
    <t>CONSORCIO VIAS ITAGUI</t>
  </si>
  <si>
    <t>RAMIREZ OROZCO ANTONIO</t>
  </si>
  <si>
    <t>CARDONA RUIZ BEATRIZ ELENA</t>
  </si>
  <si>
    <t>CONSORCIO LA TABLAZA</t>
  </si>
  <si>
    <t>MEJIA PEREZ MARIA FERNANDA</t>
  </si>
  <si>
    <t>OROZCO QUINTERO SEBASTIAN</t>
  </si>
  <si>
    <t>QUIROS ALVAREZ PIEDAD ELENA</t>
  </si>
  <si>
    <t>ECHEVERRI RUSSO LIZETH CAROLINA</t>
  </si>
  <si>
    <t>ORREGO FRANCO JORGE ANDRES</t>
  </si>
  <si>
    <t>CAJA DE COMPENSACION FAMILIAR-COMFENALCO ANTIOQUIA</t>
  </si>
  <si>
    <t>CONSORCIO MOVILIDAD ITAGUI 2018</t>
  </si>
  <si>
    <t>LOPEZ JIMENEZ CARLOS ANDRES</t>
  </si>
  <si>
    <t>DE LOS RIOS RENTERIA ANA CLARA</t>
  </si>
  <si>
    <t>$ 2.318.352 SIN EROGACION PRESUPUESTAL POR PARTE DEL MUNICIPIO</t>
  </si>
  <si>
    <t>$ 2.452.980 SIN EROGACION PRESUPUESTAL POR PARTE DEL MUNICIPIO</t>
  </si>
  <si>
    <t>$ 4.398.000 SIN EROGACION PRESUPUESTAL POR PARTE DEL MUNICIPIO</t>
  </si>
  <si>
    <t>$ 41.145.420 SIN EROGACION PRESUPUESTAL POR PARTE DEL MUNICIPIO</t>
  </si>
  <si>
    <t>$ 4.497.000 SIN EROGACION PRESUPUESTAL POR PARTE DEL MUNICIPIO</t>
  </si>
  <si>
    <t>$ 90.000.000 SIN EROGACION PRESUPUESTAL POR PARTE DEL MUNICIPIO</t>
  </si>
  <si>
    <t>$ 6.032.856 SIN EROGACION PRESUPUESTAL POR PARTE DEL MUNICIPIO</t>
  </si>
  <si>
    <t>21 DIAS Y 3 MESES</t>
  </si>
  <si>
    <t>PEREZ RINCON GERMAN DARIO</t>
  </si>
  <si>
    <t>71788217-1</t>
  </si>
  <si>
    <t>10 meses</t>
  </si>
  <si>
    <t>11 meses</t>
  </si>
  <si>
    <t>SSA-314-2018</t>
  </si>
  <si>
    <t>SSA-315-2018</t>
  </si>
  <si>
    <t>SSA-317-2018</t>
  </si>
  <si>
    <t>SSA-318-2018</t>
  </si>
  <si>
    <t>SI-334-2018</t>
  </si>
  <si>
    <t>SSA-338-2018</t>
  </si>
  <si>
    <t>SSA-346-2018</t>
  </si>
  <si>
    <t>SI-349-2018</t>
  </si>
  <si>
    <t>SSA-350-2018</t>
  </si>
  <si>
    <t>GARCES PEREZ FERNANDO</t>
  </si>
  <si>
    <t>RIOS SEGURA SONIA MARIA</t>
  </si>
  <si>
    <t>BANCO BILBAO VIZCAYA ARGENTARIA COLOMBIA S.A.</t>
  </si>
  <si>
    <t>EL ARRENDADOR CONCEDE EN ARRENDAMIENTO UN (1) INMUEBLE, (LOCAL COMERCIAL N° 5), UBICADO EN LA CARRERA 52 N° 78-94 PARQUE DE LA FAMILIA, CON UN AREA DE 20 M2, CON DESTINACIÓN  DE CAFETERIA</t>
  </si>
  <si>
    <t>EL ARRENDADOR CONCEDE EN ARRENDAMIENTO 1 INMUEBLE LOCAL COMERCIAL N 1 UBICADO EN LA CARRERA 52 N 78-64 PARQUE DE LA FAMILIA CON UN AREA DE 8.50 M2 CON DESTINACION DE HELADOS Y OTROS PRODUCTOS ALIMENTICIOS</t>
  </si>
  <si>
    <t>CONTRATO  DE ARRENDAMIENTO DE UN (1), ESPACIO COMERCIAL CON UN ÁREA DE UN (1) MT2, UBICADO DENTRO DE LAS INSTALACIONES DEL EDIFICIO DE LA ALCALDÍA MUNICIPAL DE ITAGÜÍ EN LA CARRERA 50 N° 51-55 PRIMER PISO, SECTOR SALA ATENCIÓN AL USUARIO, DESTINADO PARA LA INSTALACIÓN DE UN CAJERO AUTOMÁTICO DEL BANCOLOMBIA, PARA USO DE LA COMUNIDAD EN GENERAL Y LA ADMINISTRACIÓN DE ITAGÜÍ</t>
  </si>
  <si>
    <t>ARRENDAMIENTO DE UN LOCAL, CON AREA DE 5.74 MTS2, LOCALIZADO 5° PISO DEL EDIFICIO JUDICIAL CAMI, UBICADO EN LA CARRERA 52 N° 51 -40 DEL MUNICIPIO DE ITAGUI, PARA EL FUNCIONAMIENTO DEL SERVICIO DE PUBLICACION DE EDICTOS JUDICIALES Y EXPEDICION DE POLIZAS DE CUALQUIER NATURALEZA EXPEDIDAS POR LAS COMPAÑIAS DE SEGUROS LEGALMENTE RECONOCIDAS EN EL PAIS Y VENTA LIBRE DE COMERCIO RELACIONADO CON PAPELERIA Y LA PRESTACION DEL SERVICIO DE FOTOCOPIADORA (UNA MAQUINA)</t>
  </si>
  <si>
    <t>CONVENIO INTERADMINISTRATIVO DE ASOCIACION ENTRE EL MUNICIPIO DE ITAGUI Y LA AGENCIA DE DESARROLLO LOCAL DE ITAGUI -ADELI-, PARA PONER EN MARCHA  EL PROYECTO DE REPOSICION DE LA INFRAESTRUCTURA FISICA DEL CENTRO DE SALUD SANTA MARIA DE LA ESE HOSPITAL DEL SUR GABIEL JARAMILLO PIEDRAHITA</t>
  </si>
  <si>
    <t>EL ARRENDADOR CONCEDE EN ARRENDAMIENTO UN LOCAL COMERCIAL CON DESTINACIÓN ESPECÍFICA DE CAFETERÍA Y VENTA DE COMESTIBLES EN GENERAL, UBICADO EN LA CALLE 33 # 48-12 CENTRO DEPORTIVO SAN PIO X DEL MUNICIPIO DE ITAGÜÍ</t>
  </si>
  <si>
    <t>CONTRATO  DE ARRENDAMIENTO DE UN (1) ESPACIO FISICO CON UN ÁREA DE UN (1) MT2, UBICADO DENTRO DE LAS INSTALACIONES DEL EDIFICIO DE LA ALCALDÍA MUNICIPAL.DE ITAGÜÍ EN LA CARRERA 51 N° 51- 55 PRIMER PISO, SECTOR SALA ATENCIÓN AL USUARIO, DESTINADO PARA LA INSTALACIÓN DE UN CAJERO AUTOMÁTICO DEL BBVA, PARA USO DE LA COMUNIDAD EN GENERAL Y LA ADMINISTRACIÓN DE ITAGÜÍ</t>
  </si>
  <si>
    <t>CONVENIO INTERADMINISTRATIVO DE ASOCIACION ENTRE EL MUNICIPIO DE ITAGUI Y LA AGENCIA DE DESARROLLO DE ITAGUI -ADELI-, PARA EL DESARROLLO INTEGRAL DEL PROCESO DE CONSTRUCCION Y RENOVACION DEL COMPLEJO DEPORTIVO OSCAR LOPEZ ESCOBAR DEL MUNICIPIO DE ITAGUI</t>
  </si>
  <si>
    <t>$ 3.784.200 SIN EROGACION PRESUPUESTAL POR PARTE DEL MUNICIPIO</t>
  </si>
  <si>
    <t>$2.570.400 SIN EROGACION PRESUPUESTAL POR PARTE DEL MUNICIPIO</t>
  </si>
  <si>
    <t>$2.508.168 SIN EROGACION PRESUPUESTAL POR PARTE DEL MUNICIPIO</t>
  </si>
  <si>
    <t>$4.564.872 SIN EROGACION PRESUPUESTAL POR PARTE DEL MUNICIPIO</t>
  </si>
  <si>
    <t>$ 7.709.388 SIN EROGACION PRESUPUESTAL POR PARTE DEL MUNICIPIO</t>
  </si>
  <si>
    <t>$1.087.800 EROGACION PRESUPUESTAL POR PARTE DEL MUNICIPIO</t>
  </si>
  <si>
    <t>$2.128.706 EROGACION PRESUPUESTAL POR PARTE DEL MUNICIPIO</t>
  </si>
  <si>
    <t>9 DIAS Y 11 MESES</t>
  </si>
  <si>
    <t>70509213-3</t>
  </si>
  <si>
    <t>43433032-0</t>
  </si>
  <si>
    <t>14 meses y 5 dias</t>
  </si>
  <si>
    <t>SSA-192-2014</t>
  </si>
  <si>
    <t>Adicion n. 1 en tiempo (1 mes) que vas desde el 31 de Dic al 30 de Enero del 2019</t>
  </si>
  <si>
    <t>10 DIAS Y 7 MESES</t>
  </si>
  <si>
    <t>Adicion n. 1 en tiempo (1 mes) que vas desde el 31 de Dic al 20 de Enero del 2019</t>
  </si>
  <si>
    <t>7 meses</t>
  </si>
  <si>
    <t>Adicion n. 3 en tiempo y valor (1 mes y 26 dias )que va desde el 21 Dic al 15 Febre del 2019 , Adicion n. 2 en tiempo y valor  por 3 meses y 20 dias que va del 02 de septiembre al 20 de diciembre del 2018 Adicion n. 1 en tiempo y valor  por 1 mes y 10 dias que va desde el 23 de Julio hasta el 01 de Septiembre del 2018</t>
  </si>
  <si>
    <t>12 meses y 26 dias</t>
  </si>
  <si>
    <t>Adicion n. 2 en tiempo (30 dias) que va desde el 24 Dic al 31 de Enero del 2019</t>
  </si>
  <si>
    <t>Adicion n. 2 en tiempo (1 mes) que va desde el 01 de enero al 31 de Enero del 2019Adicion n. 1 en tiempo y valor (2 meses) que va desde el 01 de Nov al 31 de dic del 2018</t>
  </si>
  <si>
    <t>12 meses</t>
  </si>
  <si>
    <t>Adicion n. 4 tiempo ( 1 mes) que va desde el 01 de Enero al 31 de Enero del 2019, Adicion n. 2 en tiempo y valor (2 meses)que va desde el 01 de nov al 31 dic del 2018</t>
  </si>
  <si>
    <t>Adicion n. 3 en tiempo (3 meses) que va desde el 01 de Enero al 31 de marzo del 2019</t>
  </si>
  <si>
    <t>Adicion n. 2 tiempo (90 dias) que va desde el 01 de Enero al 31 de Marzo del 2019</t>
  </si>
  <si>
    <t>13 meses</t>
  </si>
  <si>
    <t>Adicion n. 2 en tiempo (33 dias) que va desde el 30 Dic 2018 al  31 Enero del 2019, Adicion n. 1 en tiempo y valor (6 dias) que va desde el 24 Dic al 29 de Dic del 2018</t>
  </si>
  <si>
    <t>6 meses y 9 dias</t>
  </si>
  <si>
    <t>ADICION N. 2 EN TIEMPO (1 MES) QUE VA DESDE EL 01 DE ENERO AL 31 DE ENERO DEL 2019 , ADICION N. 1 EN TIEMPO Y VALOR (10 DIAS Y 2 MESES) QUE VA DESDE EL 22 DE OCTUBRE AL 31 DE DICIEMBRE DEL 2018</t>
  </si>
  <si>
    <t>12 MESES Y 10 DIAS</t>
  </si>
  <si>
    <t>Adicion n. 1 en tiempo (1 mes) que va desde el 01 de Enero al 31 de Enero del 2019</t>
  </si>
  <si>
    <t>370 dias</t>
  </si>
  <si>
    <t>Adicion n. 1 tiempo (90 dias) que va desde el 01 de Enero al 31 de Marzo del 2019</t>
  </si>
  <si>
    <t>Adicion n. 2 en tiempo (1 mes) que va desde el 01 de enero al 31 de enero del 2019 , Adicion n. 1 en tiempo (2 meses)que va desde el 01 de Nov al 31 de Dic 2018</t>
  </si>
  <si>
    <t>21 DIAS Y 4 MESES</t>
  </si>
  <si>
    <t>Adicion n. 1 tiempo ( 1 mes) que va desde el 01 de enero al 31 de Enero del 2019</t>
  </si>
  <si>
    <t>Adicion n. 3 en tiempo (34 dias) que va desde el 29 dic 2018 al 31 Enero del 2019, Adicion n. 2 en tiempo y valor(13 dias ) que va desde el  16 Dic al 28 Dic del 2018Adicion n. 1 tiempo y valor ( 45 dias) que va desde el 01 de Nov al 15 de Dic  2018</t>
  </si>
  <si>
    <t>11 meses y 19 dias</t>
  </si>
  <si>
    <t>Adicion n. 5 en tiempo (9 meses) que va desde el 01 enero al 30 Sept del 2019, Adicion n. 4 en tiempo (6 meses y 6 dias) que va desde el26 junio del 2018 al 31 Dic del 2018, Adicion n. 3 en tiempo (4 meses) que va desde el 25 de Febrero del 2017 al 25 de Junio del 2018, Adicion n. 2 en tiempo(13 meses) que va desde el 01 de febrero 2016 al 24 de Febrero del 2017, Adicion n. 1 en tiempo (1 mes) que va desde el  01 de enero al 31 de enero del 2016</t>
  </si>
  <si>
    <t>77 meses</t>
  </si>
  <si>
    <t>14 meses y 24 dias</t>
  </si>
  <si>
    <t>CONTRATOS 2014 - 2017-2018</t>
  </si>
  <si>
    <t>ENERO - FEBRERO-MARZO DEL 2019</t>
  </si>
  <si>
    <t>SSYPS-001-2019</t>
  </si>
  <si>
    <t>SSYPS-002-2019</t>
  </si>
  <si>
    <t>SSYPS-003-2019</t>
  </si>
  <si>
    <t>SSA-004-2019</t>
  </si>
  <si>
    <t>SSA-005-2019</t>
  </si>
  <si>
    <t>SSA-006-2019</t>
  </si>
  <si>
    <t>SSA-007-2019</t>
  </si>
  <si>
    <t>SGM-008-2019</t>
  </si>
  <si>
    <t>SSA-009-2019</t>
  </si>
  <si>
    <t>SSA-010-2019</t>
  </si>
  <si>
    <t>SSA-011-2019</t>
  </si>
  <si>
    <t>SSA-012-2019</t>
  </si>
  <si>
    <t>SSA-013-2019</t>
  </si>
  <si>
    <t>SSA-014-2019</t>
  </si>
  <si>
    <t>SGM-015-2019</t>
  </si>
  <si>
    <t>SSA-016-2019</t>
  </si>
  <si>
    <t>SGM-017-2019</t>
  </si>
  <si>
    <t>SSA-018-2019</t>
  </si>
  <si>
    <t>SSA-019-2019</t>
  </si>
  <si>
    <t>SSA-020-2019</t>
  </si>
  <si>
    <t>SSA-021-2019</t>
  </si>
  <si>
    <t>SSA-022-2019</t>
  </si>
  <si>
    <t>SSA-023-2019</t>
  </si>
  <si>
    <t>SSA-024-2019</t>
  </si>
  <si>
    <t>SSA-025-2019</t>
  </si>
  <si>
    <t>SSA-026-2019</t>
  </si>
  <si>
    <t>SSA-027-2019</t>
  </si>
  <si>
    <t>SSA-028-2019</t>
  </si>
  <si>
    <t>SEYC-029-2019</t>
  </si>
  <si>
    <t>SEYC-030-2019</t>
  </si>
  <si>
    <t>SJ-031-2019</t>
  </si>
  <si>
    <t>SJ-032-2019</t>
  </si>
  <si>
    <t>SG-033-2019</t>
  </si>
  <si>
    <t>SJ-034-2019</t>
  </si>
  <si>
    <t>SVH-035-2019</t>
  </si>
  <si>
    <t>SVH-036-2019</t>
  </si>
  <si>
    <t>SSYPS-037-2019</t>
  </si>
  <si>
    <t>SSYPS-038-2019</t>
  </si>
  <si>
    <t>SVH-039-2019</t>
  </si>
  <si>
    <t>SVH-040-2019</t>
  </si>
  <si>
    <t>SVH-041-2019</t>
  </si>
  <si>
    <t>SGM-042-2019</t>
  </si>
  <si>
    <t>SVH-043-2019</t>
  </si>
  <si>
    <t>SGM-044-2019</t>
  </si>
  <si>
    <t>SVH-045-2019</t>
  </si>
  <si>
    <t>SVH-046-2019</t>
  </si>
  <si>
    <t>SSYPS-047-2019</t>
  </si>
  <si>
    <t>SPIS-048-2019</t>
  </si>
  <si>
    <t>SGM-049-2019</t>
  </si>
  <si>
    <t>SSYPS-050-2019</t>
  </si>
  <si>
    <t>SG-051-2019</t>
  </si>
  <si>
    <t>AM-052-2019</t>
  </si>
  <si>
    <t>SSA-053-2019</t>
  </si>
  <si>
    <t>SI-054-2019</t>
  </si>
  <si>
    <t>AM-055-2019</t>
  </si>
  <si>
    <t>AM-056-2019</t>
  </si>
  <si>
    <t>SGM-057--2019</t>
  </si>
  <si>
    <t>DAP-058-2019</t>
  </si>
  <si>
    <t>AM-059-2019</t>
  </si>
  <si>
    <t>SSA-060-2019</t>
  </si>
  <si>
    <t>SSA-061-2019</t>
  </si>
  <si>
    <t>SI-062-2019</t>
  </si>
  <si>
    <t>SSYPS-063-2019</t>
  </si>
  <si>
    <t>AM-064-2019</t>
  </si>
  <si>
    <t>AM-065-2019</t>
  </si>
  <si>
    <t>SSYPS-066-2019</t>
  </si>
  <si>
    <t>SH-067-2019</t>
  </si>
  <si>
    <t>SSYPS-068-2019</t>
  </si>
  <si>
    <t>AM-069-2019</t>
  </si>
  <si>
    <t>SGM-070-2019</t>
  </si>
  <si>
    <t>AM-071-2019</t>
  </si>
  <si>
    <t>SEYC-072-2019</t>
  </si>
  <si>
    <t>AM-073-2019</t>
  </si>
  <si>
    <t>SGM-074-2019</t>
  </si>
  <si>
    <t>SGM-075-2019</t>
  </si>
  <si>
    <t>SSYPS-076-2019</t>
  </si>
  <si>
    <t>SH-077-2019</t>
  </si>
  <si>
    <t>SPIS-078-2019</t>
  </si>
  <si>
    <t>SSYPS-079-2019</t>
  </si>
  <si>
    <t>AM-080-2019</t>
  </si>
  <si>
    <t>AM-081-2019</t>
  </si>
  <si>
    <t>SSA-082-2019</t>
  </si>
  <si>
    <t>SPIS-083-2019</t>
  </si>
  <si>
    <t>SPIS-084-2019</t>
  </si>
  <si>
    <t>SGM-085-2019</t>
  </si>
  <si>
    <t>SEYC-086-2019</t>
  </si>
  <si>
    <t>SG-087-2019</t>
  </si>
  <si>
    <t>SG-088-2019</t>
  </si>
  <si>
    <t>SM-089-2019</t>
  </si>
  <si>
    <t>SMA-090-2019</t>
  </si>
  <si>
    <t>SPIS-091-2019</t>
  </si>
  <si>
    <t>SH-092-2019</t>
  </si>
  <si>
    <t>SM-093-2019</t>
  </si>
  <si>
    <t>SH-094-2019</t>
  </si>
  <si>
    <t>SG-095-2019</t>
  </si>
  <si>
    <t>SEYC-096-2019</t>
  </si>
  <si>
    <t>SGM-097-2019</t>
  </si>
  <si>
    <t>SSA-098-2019</t>
  </si>
  <si>
    <t>SEYC-099-2019</t>
  </si>
  <si>
    <t>SG-100-2019</t>
  </si>
  <si>
    <t>AM-101-2019</t>
  </si>
  <si>
    <t>AM-102-2019</t>
  </si>
  <si>
    <t>AM-103-2019</t>
  </si>
  <si>
    <t>AM-104-2019</t>
  </si>
  <si>
    <t>SI-105-2019</t>
  </si>
  <si>
    <t>SI-106-2019</t>
  </si>
  <si>
    <t>SG-107-2019</t>
  </si>
  <si>
    <t>SEYC-108-2019</t>
  </si>
  <si>
    <t>SG-109-2019</t>
  </si>
  <si>
    <t>AM-110-2019</t>
  </si>
  <si>
    <t>SG-111-2019</t>
  </si>
  <si>
    <t>SGM-112-2019</t>
  </si>
  <si>
    <t>SGM-113-2019</t>
  </si>
  <si>
    <t>AM-114-2019</t>
  </si>
  <si>
    <t>AM-115-2019</t>
  </si>
  <si>
    <t>SG-116-2019</t>
  </si>
  <si>
    <t>SG-117-2019</t>
  </si>
  <si>
    <t>SEYC-118-2019</t>
  </si>
  <si>
    <t>SSYPS-119-2019</t>
  </si>
  <si>
    <t>SSYPS-120-2019</t>
  </si>
  <si>
    <t>AM-121-2019</t>
  </si>
  <si>
    <t>SJ-122-2019</t>
  </si>
  <si>
    <t>SMA-123-2019</t>
  </si>
  <si>
    <t>SSYPS-124-2019</t>
  </si>
  <si>
    <t>SSA-125-2019</t>
  </si>
  <si>
    <t>SMA-126-2019</t>
  </si>
  <si>
    <t>AM-127-2019</t>
  </si>
  <si>
    <t>SSYPS-128-2019</t>
  </si>
  <si>
    <t>AM-129-2019</t>
  </si>
  <si>
    <t>SH-130-2019</t>
  </si>
  <si>
    <t>SMA-131-2019</t>
  </si>
  <si>
    <t>SPIS-132-2019</t>
  </si>
  <si>
    <t>SPIS-133-2019</t>
  </si>
  <si>
    <t>SEYC-134-2019</t>
  </si>
  <si>
    <t>SGM-135-2019</t>
  </si>
  <si>
    <t>SSYPS-136-2019</t>
  </si>
  <si>
    <t>SSYPS-137-2019</t>
  </si>
  <si>
    <t>SSYPS-138-2019</t>
  </si>
  <si>
    <t>SSYPS-139-2019</t>
  </si>
  <si>
    <t>SSYPS-140-2019</t>
  </si>
  <si>
    <t>SSYPS-141-2019</t>
  </si>
  <si>
    <t>SEYC-142-2019</t>
  </si>
  <si>
    <t>SEYC-143-2019</t>
  </si>
  <si>
    <t>SSYPS-144-2019</t>
  </si>
  <si>
    <t>SSYPS-145-2019</t>
  </si>
  <si>
    <t>SSYPS-146-2019</t>
  </si>
  <si>
    <t>AM-147-2019</t>
  </si>
  <si>
    <t>SSYPS-148-2019</t>
  </si>
  <si>
    <t>AM-149-2019</t>
  </si>
  <si>
    <t>SEYC-150-2019</t>
  </si>
  <si>
    <t>SSYPS-151-2019</t>
  </si>
  <si>
    <t>SSYPS-152-2019</t>
  </si>
  <si>
    <t>SSYPS-153-2019</t>
  </si>
  <si>
    <t>SG-154-2019</t>
  </si>
  <si>
    <t>SMA-155-2019</t>
  </si>
  <si>
    <t>DAP-156-2019</t>
  </si>
  <si>
    <t>SSYPS-157-2019</t>
  </si>
  <si>
    <t>SSYPS-158-2019</t>
  </si>
  <si>
    <t>SSYPS-159-2019</t>
  </si>
  <si>
    <t>SSYPS-160-2019</t>
  </si>
  <si>
    <t>SPIS-161-2019</t>
  </si>
  <si>
    <t>SEYC-162-2019</t>
  </si>
  <si>
    <t>SMA-163-2019</t>
  </si>
  <si>
    <t>SSYPS-164-2019</t>
  </si>
  <si>
    <t>SGM-165-2019</t>
  </si>
  <si>
    <t>SSYPS-166-2019</t>
  </si>
  <si>
    <t>SSYPS167-2019</t>
  </si>
  <si>
    <t>SGM-167A-2019</t>
  </si>
  <si>
    <t>SSA-168-2019</t>
  </si>
  <si>
    <t>SI-169-2019</t>
  </si>
  <si>
    <t>SH-170-2019</t>
  </si>
  <si>
    <t>DAP-171-2019</t>
  </si>
  <si>
    <t>SSA-172-2019</t>
  </si>
  <si>
    <t>SSA-173-2019</t>
  </si>
  <si>
    <t>SEYC-174-2019</t>
  </si>
  <si>
    <t>SM-175-2019</t>
  </si>
  <si>
    <t>SPIS-176-2019</t>
  </si>
  <si>
    <t>SSYPS-177-2019</t>
  </si>
  <si>
    <t>SMA-178-2019</t>
  </si>
  <si>
    <t>DAP-179-2019</t>
  </si>
  <si>
    <t>SEYC-180-2019</t>
  </si>
  <si>
    <t>AM-181-2019</t>
  </si>
  <si>
    <t>SM-182-2019</t>
  </si>
  <si>
    <t>SM-183-2019</t>
  </si>
  <si>
    <t>SM-184-2019</t>
  </si>
  <si>
    <t>AM-185-2019</t>
  </si>
  <si>
    <t>SJ-186-2019</t>
  </si>
  <si>
    <t>SPIS-187-2019</t>
  </si>
  <si>
    <t>SSA-188-2019</t>
  </si>
  <si>
    <t>ESE HOSPITAL DEL SUR GABRIEL JARAMILLO PIEDRAHITA-P Y D</t>
  </si>
  <si>
    <t>COMERCIALIZADORA EL SUPERCOMBATE S.A.S.</t>
  </si>
  <si>
    <t>HENAO ZAPATA OLGA EUGENIA</t>
  </si>
  <si>
    <t>INMOBILIARIA VICASA S.A.S.</t>
  </si>
  <si>
    <t>SUAREZ PATIÑO TATIANA</t>
  </si>
  <si>
    <t>AGUDELO GUTIERREZ PEDRO PABLO</t>
  </si>
  <si>
    <t>PROYECTOS CON INGENIERIA S.A.S.</t>
  </si>
  <si>
    <t>BEDOYA PEREZ JORGE MARIO</t>
  </si>
  <si>
    <t>ACOSTA ARBOLEDA DIANA ELOISA</t>
  </si>
  <si>
    <t>FUNDACION SANAR</t>
  </si>
  <si>
    <t>RAMIREZ BOTERO LINA MARCELA</t>
  </si>
  <si>
    <t>LEONES DE FUTBOL CLUB S.A.</t>
  </si>
  <si>
    <t>VILLADA CASTAÑO ALBA LEDY</t>
  </si>
  <si>
    <t>LAVERDE GOMEZ DANIELA</t>
  </si>
  <si>
    <t>ESE HOSPITAL DEL SUR GABRIEL JARAMILLO PIEDRAHITA-MEDICO EN SU CASA</t>
  </si>
  <si>
    <t>MARIN QUIROZ CARLOS ANDRES</t>
  </si>
  <si>
    <t>DEFENSA CIVIL COLOMBIANA JUNTA ITAGUI</t>
  </si>
  <si>
    <t>AVANTEL S.A.S</t>
  </si>
  <si>
    <t>CUANTITATIVAS  S.A.S.</t>
  </si>
  <si>
    <t xml:space="preserve">CARDONA GARCIA JUAN GABRIEL </t>
  </si>
  <si>
    <t>FUNDACION HUELLAS DEL AYER</t>
  </si>
  <si>
    <t>BOMBEROS VOLUNTARIOS DE ITAGUI</t>
  </si>
  <si>
    <t>MASTER2000 S.A.S.</t>
  </si>
  <si>
    <t>MARTINEZ RENGIFO JUAN PABLO</t>
  </si>
  <si>
    <t>ESE HOSPITAL DEL SUR GABRIEL JARAMILLO PIEDRAHITA</t>
  </si>
  <si>
    <t>COLORADO CUESTAS RICHARD</t>
  </si>
  <si>
    <t>NIETO LONDOÑO DAIRON YESID</t>
  </si>
  <si>
    <t>MR ASESORES Y CONSULTORES S.A.S.</t>
  </si>
  <si>
    <t>HERNANDEZ OSORIO JULIAN</t>
  </si>
  <si>
    <t>LINEA RECTA-DERECHO INTEGRAL S.A.S.</t>
  </si>
  <si>
    <t>ESCOBAR RESTREPO DALIA JANETH</t>
  </si>
  <si>
    <t>BOJACA PARRADO WILLIAM ORLANDO</t>
  </si>
  <si>
    <t>MOLINA SANCHEZ CARLOS ALBERTO</t>
  </si>
  <si>
    <t>D Y D DINAMICA Y DESARROLLO S.A.S.</t>
  </si>
  <si>
    <t>CORPORACION PROSPECTIVA GLOBAL</t>
  </si>
  <si>
    <t>FLOREZ POVEDA HERMES MIGUEL</t>
  </si>
  <si>
    <t>HERRERA JARAMILLO DIEGO ALEJANDRO</t>
  </si>
  <si>
    <t>OCHOA VILLADA MARIANA</t>
  </si>
  <si>
    <t>G&amp;O CONSULTORES S.A.S</t>
  </si>
  <si>
    <t>FRANCO RESTREPO EDWIN ALBERTO</t>
  </si>
  <si>
    <t>MEJIA RESTREPO DIEGO ARTURO</t>
  </si>
  <si>
    <t>CUESTA SERNA AURLIN</t>
  </si>
  <si>
    <t>LOAIZA ZAPATA JHON JAIRO</t>
  </si>
  <si>
    <t>RAMIREZ GALLEGO YURANNY</t>
  </si>
  <si>
    <t>ARCILA PEREZ DANIEL</t>
  </si>
  <si>
    <t>ALVAREZ BASTIDAS ANDRES PAUL</t>
  </si>
  <si>
    <t>VALLEJO ARISTIZABAL CATALINA SOFIA</t>
  </si>
  <si>
    <t>OSORIO AGUDELO SEBASTIAN</t>
  </si>
  <si>
    <t>EL GRUPO COMETA S.A.S.</t>
  </si>
  <si>
    <t>VELEZ AGUDELO JUAN CARLOS</t>
  </si>
  <si>
    <t>EL INSTITUTO DE CAPACITACION LOS ALAMOS "INCLA"</t>
  </si>
  <si>
    <t>BARRENECHE OSORIO QUENY PATRICIA</t>
  </si>
  <si>
    <t>RODRIGUEZ CHONA MARIA DEL PILAR</t>
  </si>
  <si>
    <t>VALLEJO PINILLA CLAY SCHNEIDER</t>
  </si>
  <si>
    <t>VALENCIA CASTAÑEDA LUIS FERNANDO</t>
  </si>
  <si>
    <t xml:space="preserve"> CORPORACIÓN PARA LA EDUCACIÓN CULTURA Y EMPRENDIMIENTO COMUNITARIO- KABABI </t>
  </si>
  <si>
    <t>ARISTIZABAL MARTINEZ MONICA ISABEL</t>
  </si>
  <si>
    <t>CORREA ARBOLEDA DANIELA</t>
  </si>
  <si>
    <t>BARRIENTOS VASQUEZ DEIBBY ALEJANDRO</t>
  </si>
  <si>
    <t>BECERRA OCAMPO DANIEL HERNANDO</t>
  </si>
  <si>
    <t>VILLA ARANGO OLFER ARLEY</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</si>
  <si>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t>
  </si>
  <si>
    <t>PRESTAR LOS SERVICIOS DE VALORACION INTEGRAL,PROTECCIÓN ESPECÍFICA , DETECCIÓN TEMPRANA, EDUCACION EN SALUD Y LA ATENCIÓN DE ENFERMEDADES DE INTERÉS EN SALUD PÚBLICA DESCRITOS EN LA RESOLUCIÓN 3280 DE 2018, A LA POBLACIÓN POBRE NO ASEGURADA (PPNA) SUSCEPTIBLE DE AFILIACIÓN Y LA POBLACIÓN IDENTIFICADA POR EL SISBEN III CON UN PUNTAJE SUPERIOR A 51.57 (SEGÚN RESOLUCIÓN 3778 DE AGOSTO 30 DE 2011) Y NO ESTAR AFILIADO A NINGUNA EPS</t>
  </si>
  <si>
    <t>ARRENDAMIENTO DE UN (1) INMUEBLE UBICADO EN LA CALLE 48 N° 51 -34, EL CUAL CONSTA DE AULA TALLER 1, AULA TALLER 3, AULA TALLER 4, AULA PRIMER PISO (OFICINA) PARA EL FUNCIONAMIENTO DE LA ESCUELA ELADIO VELEZ Y EL DESARROLLO DE SUS ACTIVIDADES CULTURALES</t>
  </si>
  <si>
    <t>CONTRATO  DE ARRENDAMIENTO DE UN (1) INMUEBLE (LOCAL COMERCIAL N 4) CON UN AREA DE 20 M2, UBICADO EN LA CARRERA 52 Nº 78-86, CON DESTINACIÓN DE VENTA DE HELADOS, FRUTAS Y JUGOS NATURALES</t>
  </si>
  <si>
    <t>ARRENDAMIENTO DE UN INMUEBLE UBICADO EN LA CALLE 52 N° 52 – 09 DE ITAGÜÍ, PARA LA PRESTACIÓN ADECUADA Y EFICIENTE DE LOS SERVICIOS DE LA SUBSECRETARÍA DE GOBIERNO Y ESPACIO PÚBLICO DEL MUNICIPIO DE ITAGÜÍ</t>
  </si>
  <si>
    <t>ARRENDAMIENTO DE DIEDISEIS (16) LOCALES COMERCIALES Y DOS (2) CELDAS DE PARQUEADERO, PARA USO DE LA ADMINISTRACION MUNICIPAL DESTINADOS COMO OFICINAS PARA LA SECRETARIA DE PARTICIPACION E INCLUSION SOCIAL DEL MUNICIPIO DE ITAGUI</t>
  </si>
  <si>
    <t>ARRENDAMIENTO DEL ESPACIO FÍSICO PARA EL FUNCIONAMIENTO DEL GRUPO DE ACCIÓN UNIFICADA POR LA LIBERTAD PERSONAL ANTIOQUIA (GAULA), UNIDAD ENCARGADA MEDIANTE CONVENIO INTERADMINISTRATIVO DE COOPERACIÓN N º 183 DE 2013 DE CONTRARRESTAR LOS DELITOS DE SECUESTRO Y EXTORSIÓN Y SE CONSERVAN LAS CONDICIONES MÍNIMAS DE CONVIVENCIA DENTRO DE LA JURISDICCIÓN DEL MUNICIPIO DE ITAGÜÍ.</t>
  </si>
  <si>
    <t>ARRENDAMIENTO DE UN BIEN INMUEBLE LOCALIZADO EN LA CALLE 55 Nº 50-40 EN EL MUNICIPIO DE ITAGÜÍ, PARA DESARROLLAR EL PROGRAMA DE CONTROL Y ORGANIZACIÓN DEL ESPACIO PÚBLICO</t>
  </si>
  <si>
    <t>ARRENDAMIENTO DE UN INMUEBLE PARA EL COMANDO DE LA POLICIA MILITAR DEL EJERCITO EN EL MUNICIPIO DE ITAGUI, UBICADO EN LA CARRERA 68 N° 67 -06, CON FOLIO DE MATRICULA INMOBILIARIA N° 001-133138</t>
  </si>
  <si>
    <t>ARRENDAMIENTO DE UN INMUEBLE QUE CUMPLA LAS FUNCIONES DE OFICINA, PARA LA PRESTACION ADECUADA Y EFICIENTE DE LOS SERVICIOS DE LA INSPECCION URBANA DE POLICIA N° 1 Y PERMANENCIA Y COMISARIA CENTRO 1 UBICADO EN LA CARRERA 51 N° 54-28 DEL MUNICIPIO DE ITAGUI</t>
  </si>
  <si>
    <t>CONTRATO DE ARRENDAMIENTO DE UNA (01) OFICINA (213), UNA (1) CELDA DE PARQUEADERO, UBICADA EN EL CENTRO COMERCIAL ITAGÜÍ, PARA LA PRESTACIÓN ADECUADA Y EFICIENTE DE LOS SERVICIOS DE  LA DIRECCIÓN ADMINISTRATIVA DE AUTORIDAD ESPECIAL DE POLICÍA, INTEGRIDAD URBANÍSTICA DEL MUNICIPIO DE ITAGÜÍ.</t>
  </si>
  <si>
    <t>CONTRATO  DE ARRENDAMIENTO DE UN (1) INMUEBLE (LOCAL COMERCIAL N 3) CON UN ÁREA DE 8.50 M2, UBICADO EN LA CARRERA 52 Nº 78-68, CON DESTINACIÓN DE VENTA DE SÁNDWICHES, JUGOS NATURALES Y DEMÁS PRODUCTOS ALIMENTICIOS SALUDABLES</t>
  </si>
  <si>
    <t>CONTRATO DE ARRENDAMIENTO DE DOS (2) BIENES INMUEBLES (LOCALES COMERCIALES), IDENTIFICADOS ASÍ: LOCAL 1 CON UN ÁREA DE 14.60 M2, UBICADO EN LA DIAGONAL 47 N° 32-65 Y EL LOCAL 2 CON UN ÁREA DE 14.50 M2, UBICADO EN LA DIAGONAL 47 N° 32-67, PARA ACTIVIDAD COMERCIAL LEGALMENTE ESTABLECIDA</t>
  </si>
  <si>
    <t>CONTRATO DE ARRENDAMIENTO DE UN (1) LOCAL COMERCIAL, UBICADO EN LA CARRERA 52 N°  51 -95, TERCER (3) EDIFICIO JUDICIAL, CON UN ÁREA DE 5.35 M2, DESTINADO PARA FOTOCOPIAS</t>
  </si>
  <si>
    <t>CONTRATO DE ARRENDAMIENTO DE DOS (2) LOCALES COMERCIALES NOMENCLADOS CON EL N° 1 Y N° 2, UBICADO EN LA CALLE 36 N° 59-69, DENTRO LAS INSTALACIONES DEL PARQUE DITAIRES, SECTOR PIES DESCALZOS (CHORRITO), DESTINADO PARA CAFETERÍA Y VENTA DE COMIDAS EN GENERAL, PARA USO DE LA COMUNIDAD EN GENERAL</t>
  </si>
  <si>
    <t>CONTRATO DE ARRENDAMIENTO DE UN (1) INMUEBLE (LOCAL COMERCIAL), UBICADA EN LA CARRERA 50 A CON LA CALLE 76 D SUR BARRIO SURAMÉRICA DEL MUNICIPIO DE ITAGÜÍ, DESTINADO ÚNICA Y EXCLUSIVAMENTE PARA LA VENTA DE FRUTAS Y JUGOS NATURALES, CON UN ÁREA TOTAL DE (8.MTS2)</t>
  </si>
  <si>
    <t>ARRENDAMIENTO  DE AULAS PROVISIONALES DEBIDAMENTE EQUIPADAS PARA EL FUNCIONAMIENTO DE LAS INSTITUCIONES EDUCATIVAS LOS GÓMEZ SEDE PRINCIPAL, AVELINO SALDARRIAGA SEDE PRINCIPAL, Y LAS TRES SEDES DE CIUDAD ITAGÜÍ, PARA EL AÑO 2019</t>
  </si>
  <si>
    <t>PRESTACIÓN DE SERVICIOS DE APOYO A LA GESTIÓN PARA REALIZAR ACTIVIDADES ADMINISTRATIVAS Y ASISTENCIALES EN LAS 24 INSTITUCIONES EDUCATIVAS OFICIALES DEL MUNICIPIO DE ITAGÜÍ</t>
  </si>
  <si>
    <t>PRESTACIÓN DE SERVICIOS PROFESIONALES DE ABOGADO ESPECIALISTA EN CONTRATACIÓN ESTATAL, PARA LA ASESORÍA Y APOYO JURÍDICO EN LOS TRÁMITES DE LA SECRETARÍA JURÍDICA GARANTIZANDO EL FORTALECIMIENTO DE LA LEGALIDAD Y OPORTUNIDAD DE LA GESTIÓN ADMINISTRATIVA</t>
  </si>
  <si>
    <t>APOYO A LA GESTIÓN EN ACTIVIDADES ADMINISTRATIVAS Y OPERATIVAS QUE FORTALECEN LA LEGALIDAD Y OPORTUNIDAD DE LA GESTIÓN ADMINISTRATIVA DE LA SECRETARIA JURÍDICA</t>
  </si>
  <si>
    <t>PRESTACIÓN DE SERVICIOS PROFESIONALES DE INGENIERO ESPECIALISTA EN CONTRATACIÓN ESTATAL PARA EL ACOMPAÑAMIENTO, ASESORÍA Y PROYECCIÓN DE DOCUMENTOS TÉCNICOS EN PROCESOS CONTRACTUALES EN LA OFICINA DE ADQUISICIONES DEL MUNICIPIO DE ITAGÜÍ</t>
  </si>
  <si>
    <t>PRESTACIÓN DE SERVICIOS PROFESIONALES DE REPRESENTACIÓN JUDICIAL EN ASUNTOS PUNTUALES Y ESPECIALES QUE FORTALECEN LA LEGALIDAD Y OPORTUNIDAD DE LA GESTIÓN ADMINISTRATIVA DE LA SECRETARIA JURÍDICA DEL MUNICIPIO DE ITAGUI</t>
  </si>
  <si>
    <t>PRESTACIÓN DE SERVICIOS DE APOYO A LA GESTIÓN PARA LA ELABORACIÓN Y ACTUALIZACIÓN DE LAS BASES DE DATOS DE LA SECRETARÍA DE VIVIENDA Y HÁBITAT DEL MUNICIPIO DE ITAGÜÍ</t>
  </si>
  <si>
    <t>PRESTACIÓN DE SERVICIOS PROFESIONALES PARA BRINDAR ASESORÍA PSICOSOCIAL EN LOS DIFERENTES PROGRAMAS QUE ADELANTA LA SECRETARÍA DE VIVIENDA Y HÁBITAT</t>
  </si>
  <si>
    <t>PRESTACIÓN DE SERVICIOS PROFESIONALES PARA LA GESTIÓN INTEGRAL DE LA SECRETARÍA DE SALUD Y PROTECCIÓN SOCIAL, DE MANERA ESPECÍFICA EL APOYO AL COMPONENTE DEL RÉGIMEN SUBSIDIADO, SALUD PUBLICA Y DESARROLLO DE INSTRUMENTOS DE PLANEACIÓN ESTRATÉGICA EN SALUD</t>
  </si>
  <si>
    <t>PRESTACIÓN DE SERVICIOS PROFESIONALES COMO GERENTE EN SISTEMAS DE INFORMACIÓN PARA EL APOYO DE LA GESTIÓN DE LA SALUD PÚBLICA DE LA SECRETARÍA DE SALUD Y PROTECCIÓN SOCIAL</t>
  </si>
  <si>
    <t>PRESTACIÓN DE SERVICIOS PROFESIONALES PARA REALIZAR ACTIVIDADES DE VIGILANCIA, SEGUIMIENTO Y CONTROL ADMINISTRATIVO Y FINANCIERO EN LA EJECUCIÓN DE LOS PROYECTOS DE VIVIENDA QUE EJECUTA LA SECRETARÍA DE VIVIENDA Y HÁBITAT</t>
  </si>
  <si>
    <t>PRESTACIÓN DE SERVICIOS PROFESIONALES PARA LA ORIENTACIÓN Y SEGUIMIENTO TÉCNICO DE LAS OBRAS QUE EJECUTA LA SECRETARÍA DE VIVIENDA Y HÁBITAT EN CUMPLIMIENTO DE SUS FUNCIONES INSTITUCIONALES</t>
  </si>
  <si>
    <t>PRESTACIÓN DE SERVICIOS DE APOYO A LA GESTIÓN PARA REALIZAR ACTIVIDADES ASISTENCIALES EN LAS FUNCIONES JURÍDICAS QUE ADELANTA LA SECRETARÍA DE VIVIENDA Y HÁBITAT</t>
  </si>
  <si>
    <t>PRESTACIÓN DE SERVICIOS DE APOYO A LA GESTIÓN EN ACTIVIDADES ASISTENCIALES PARA BRINDAR LOS SERVICIOS EXEQUIALES SEGÚN ESPECIFICACIONES TÉCNICAS PARA CADÁVERES DE PERSONAS DE ESCASOS RECURSOS ECONÓMICOS Y PARA CADÁVERES SIN IDENTIFICACIÓN (N.N.)</t>
  </si>
  <si>
    <t>PRESTACIÓN DE SERVICIOS PROFESIONALES PARA LA ELABORACIÓN DE PLANES, SEGUIMIENTO Y ANÁLISIS DE RESULTADOS DE LOS PROGRAMAS SOCIALES DESARROLLADOS POR LA SECRETARÍA DE VIVIENDA Y HÁBITAT DEL MUNICIPIO DE ITAGÜÍ</t>
  </si>
  <si>
    <t>PRESTACIÓN DE SERVICIOS PROFESIONALES  PARA LA ATENCIÓN INTEGRAL Y PROVISIONAL DE LAS NECESIDADES BÁSICAS DE NIÑOS, NIÑAS Y ADOLESCENTES QUE SE ENCUENTREN EN SITUACIÓN DE RIESGO Y/O VULNERABILIDAD Y QUE SEAN REMITIDOS POR LAS COMISARÍAS DE FAMILIA E INSPECTORES DE PERMANENCIA  DEL MUNICIPIO DE ITAGÜÍ</t>
  </si>
  <si>
    <t>CONTRATO DE PRESTACIÓN DE SERVICIOS PROFESIONALES PARA ASESORAR EN EL AMBITO PSICOSOCIAL EL PROCESO DE ASIGNACIÓN DE SUBSIDIO DE VIVIENDA QUE ADELANTA LA SECRETARÍA DE VIVIENDA Y HÁBITAT</t>
  </si>
  <si>
    <t>PRESTACIÓN DE SERVICIOS PROFESIONALES PARA BRINDAR ACOMPAÑAMIENTO SOCIAL EN EL DESARROLLO DE LAS ACTIVIDADES PROPIAS DE LA SECRETARÍA DE VIVIENDA Y HÁBITAT</t>
  </si>
  <si>
    <t>PRESTACIÓN DE SERVICIOS PROFESIONALES, PARA DESARROLLAR ESTRATEGIAS QUE PROMUEVAN LA SALUD MENTAL, ENTORNOS PROTECTORES Y PREVENGAN LA VULNERACION DE DERECHOS CON ACCIONES AFIRMATIVAS DIRIGIDAS A DIFERENTES GRUPOS POBLACIONALES DEL MUNICIPIO DE ITAGÜÍ</t>
  </si>
  <si>
    <t>PRESTACIÓN DE SERVICIOS PROFESIONALES DE UN  ADMINISTRADOR DE EMPRESAS EN ACTIVIDADES DIRIGIDAS AL APOYO, ASESORÍA Y SEGUIMIENTO   DE LA EJECUCIÓN FINANCIERA DE LOS PROGRAMAS Y PROYECTOS QUE ADELANTA LA SECRETARÍA DE GOBIERNO MUNICIPAL</t>
  </si>
  <si>
    <t>PRESTACIÓN DE SERVICIOS DE APOYO A LA GESTIÓN DE UN TÉCNICO PROFESIONAL EN SALUD PÚBLICA EN  EL DESARROLLO OPERATIVO DEL PROGRAMA AMPLIADO DE INMUNIZACIONES (PAI) QUE ADELANTA EL ÁREA DE SALUD PÚBLICA DE LA  SECRETARÍA DE SALUD Y PROTECCIÓN SOCIAL</t>
  </si>
  <si>
    <t>PRESTACIÓN DE SERVICIOS PROFESIONALES DE TECNICO JURIDICO  PARA EL ACOMPAÑAMIENTO,SOPORTE Y VERIFICACION  DE ACTUACIONES  Y PROCESOS  CONTRACTUALES EN LA OFICINA DE ADQUISICIONES DEL MUNICIPIO DE ITAGÜÍ DENTRO DEL MARCO DE CALIDAD</t>
  </si>
  <si>
    <t>PRESTACIÓN DE SERVICIOS PROFESIONALES DE UN ADMINISTRADOR DE EMPRESAS PARA APOYAR     LOS PROCESOS DE AUDITORÍA INTERNA, CONTROL Y SEGUIMIENTO A LA GESTIÓN DE LA ADMINISTRACIÓN MUNICIPAL A TRAVÉS DE LA OFICINA DE CONTROL INTERNO DE GESTIÓN DEL MUNICIPIO DE ITAGÜÍ</t>
  </si>
  <si>
    <t>PRESTACION DE SERVICIOS PROFESIONALES EN MATERIA JURIDICA Y ADMINISTRATIVA PARA LAS AREAS DE SALARIOS Y PRESTACIONES SOCIALES Y SEGURIDAD SOCIAL INTEGRAL DEL MUNICIPIO DE ITAGUI</t>
  </si>
  <si>
    <t>PRESTACIÓN DE SERVICIOS PROFESIONALES COMO INGENIERO EN APOYO A LA SUPERVISIÓN Y ACTIVIDADES PROPIAS DE LA GESTIÓN EN EL ÁREA AMBIENTAL DE LA SECRETARÍA DE INFRAESTRUCTURA DEL MUNICIPIO DE ITAGÜÍ</t>
  </si>
  <si>
    <t xml:space="preserve">PRESTACIÓN DE SERVICIOS PROFESIONALES PARA APOYAR LA ARTICULACIÓN DEL NUEVO MODELO INTEGRADO DE PLANEACIÓN Y GESTIÓN-MIPG- CON EL SISTEMA DE CONTROL INTERNO EN EL MUNICIPIO DE ITAGÜÍ, SEGÚN EL DECRETO 1499 DE 2017 </t>
  </si>
  <si>
    <t>PRESTACION DE SERVICIOS PROFESIONALES DE UN COMUNICADOR EN LENGUAJES AUDIOVISUALES COMO APOYO A LA OFICINA ASESORA DE COMUNICCAIONES PARA LA CREACION DE CONTENIDOS EN MEDIOS DIGITALES Y OTROS CANALES INSTITUCIONALES EN LOS QUE SE DIFUNDE INFORMACION DE LAS ACCIONES DE GOBIERNO, PROGRAMAS Y PROYECTOS DEL MUNICIPIO DE ITAGUI</t>
  </si>
  <si>
    <t>PRESTACIÓN DE SERVICIOS PROFESIONALES PARA EL ACOMPAÑAMIENTO, ASESORÍA JURIDICA Y CAPACITACIÓN A LOS MIEMBROS DE LA POLICÍA ADSCRITOS AL COMANDO DEL MUNICIPIO DE ITAGÜÍ</t>
  </si>
  <si>
    <t>PRESTACIÓN DE SERVICIOS PROFESIONALES DE UN ADMINISTRADOR DE EMPRESAS, EN EL ACOMPAÑAMIENTO AL DEPARTAMENTO ADMINISTRATIVO DE PLANEACIÓN EN LA ASESORÍA, CAPACITACIÓN Y SEGUIMIENTO DEL PLAN ANTICORRUPCIÓN Y DE ATENCIÓN AL CIUDADANO DEL MUNICIPIO DE ITAGÜÍ</t>
  </si>
  <si>
    <t>PRESTACIÓN DE SERVICIOS PROFESIONALES DE UN COMUNICADOR SOCIAL PARA FORTALECER LA ESTRATEGIA DE PRENSA DE  LA ENTIDAD, DANDO A CONOCER LAS NOTICIAS Y HECHOS POSITIVOS QUE SUCEDEN EN EL MUNICIPIO DE ITAGÜÍ EN EL ÁMBITO LOCAL, REGIONAL Y NACIONAL</t>
  </si>
  <si>
    <t>ARRENDAMIENTO DE BIEN INMUEBLE UBICADO EN LAS INSTALACIONES DEL ESTADIO METROPOLITANO CIUDAD ITAGÜÍ, EN LA CALLE 36 N° 59-69 INTERIOR 187; DESTINADO PARA LA  SEDE ADMINISTRATIVA DE LA SOCIEDAD LEONES FUTBOL CLUB S.A.</t>
  </si>
  <si>
    <t>EL ARRENDADOR CONCEDE EN ARRENDAMIENTO UN (1) INMUEBLE, (LOCAL COMERCIAL N° 2), UBICADO EN LA CARRERA 52 N° 78-66 PARQUE DE LA FAMILIA, CON UN AREA DE 8.50 M2, CON DESTINACIÓN  DE CAFETERIA</t>
  </si>
  <si>
    <t>PRESTACIÓN DE SERVICIOS PROFESIONALES COMO INGENIERO CIVIL EN APOYO A LA SUPERVISIÓN Y ACTIVIDADES PROPIAS DE LA GESTIÓN DE LA SECRETARÍA DE INFRAESTRUCTURA DEL MUNICIPIO DE ITAGÜ</t>
  </si>
  <si>
    <t>PRESTACIÓN DE SERVICIOS PROFESIONALES DE UN COMUNICADOR PERIODISTA ENCARGADO DE  DESARROLLAR MATERIAL AUDIOVISUAL Y CONTENIDOS INFORMATIVOS PARA LA OFICINA ASESORA DE COMUNICACIONES, CON EL PROPÓSITO DE DIFUNDIRLOS EN LOS DIFERENTES MEDIOS DE COMUNICACIÓN DE LA ENTIDAD COMO EL PROGRAMA DE TELEVISIÓN, REDES SOCIALES, PANTALLAS DIGITALES, ENTRE OTROS</t>
  </si>
  <si>
    <t>PRESTACIÓN DE SERVICIOS PROFESIONALES DE UN DISEÑADOR GRÁFICO PARA EL FORTALECIMIENTO DE LA IMAGEN INSTITUCIONAL, LA CREACIÓN DE CAMPAÑAS EN FECHAS ESPECIALES Y LA ILUSTRACIÓN DE PIEZAS INFORMATIVAS PARA MEDIOS INTERNOS Y EXTERNOS DE LA ADMINISTRACIÓN MUNICIPAL DE ITAGÜÍ</t>
  </si>
  <si>
    <t>PRESTACIÓN DE SERVICIOS PROFESIONALES DE UN ABOGADO PARA EL ACOMPAÑAMIENTO, ASESORÍA JURIDICA Y SEGUIMIENTO A LA GESTIÓN DE LA SECRETARIA DE SALUD Y PROTECCIÓN SOCIAL DEL MUNICIPIO DE ITAGÜÍ</t>
  </si>
  <si>
    <t>PRESTACIÓN DE SERVICIOS PROFESIONALES EN ASESORÍA Y ACOMPAÑAMIENTO A LAS ACTIVIDADES PROPIAS DE SUSTANCIACIÓN, TRÁMITE Y PROYECCIÓN DE ACTUACIONES EN GENERAL EN LOS PROCESOS ADMINISTRATIVOS DE COBRO COACTIVO Y REPRESENTACION DE LA ENTIDAD EN PROCESOS CONCURSALES Y DE DESAFECTACION A VIVENDA FAMILIAR EN EL MUNICIPIO DE ITAGUI DURANTE LA VIGENCIA 2019</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</si>
  <si>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 QUE ADEMÁS PRESENTEN PATOLOGÍAS COMO: ENFERMEDAD PULMONAR OBSTRUCTIVA CRÓNICA (EPOC) Y/O DISCAPACIDAD FÍSICA O ENFERMEDAD MENTAL, Y OTRAS ENFERMEDADES QUE LE IMPIDAN EL FÁCIL ACCESO A LOS SERVICIOS DE SALUD EN EL MUNICIPIO DE ITAGÜÍ, A TRAVÉS DE LA ESTRATEGIA  “MÉDICO EN SU CASA”</t>
  </si>
  <si>
    <t>PRESTACIÓN DE SERVICIOS PROFESIONALES DE UN COMUNICADOR SOCIAL PARA LA OFICINA ASESORA DE COMUNICACIONES CON EL FIN DE REALIZAR ACTIVIDADES DE PREPRODUCCIÓN, PRODUCCIÓN Y POSTPRODUCCIÓN DE PIEZAS AUDIOVISUALES QUE PERMITAN LA VISIBILIZACIÓN DE LAS ACCIONES DE GOBIERNO DEL MUNICIPIO DE ITAGÜÍ</t>
  </si>
  <si>
    <t>CONVENIO INTERADMINISTRATIVO DE ASOCIACIÓN ENTRE EL MUNICIPIO DE ITAGÜÍ Y LA AGENCIA DE DESARROLLO LOCAL DE ITAGÜÍ .ADELI- , A FIN DE COORDINAR ACCIONES CONJUNTAS PARA EL FORTALECIMIENTO DEL PROYECTO DE EDUCACIÓN Y CULTURA CIUDADANA, CON VIGÍAS Y GESTORES PEDAGÓGICOS DEL ESPACIO PÚBLICO, EN EL MUNICIPIO DE ITAGÜI</t>
  </si>
  <si>
    <t>CONTRATO DE PRESTACIÓN DE SERVICIOS DE APOYO A LA GESTIÓN EN LA DIFUSIÓN Y PROMOCIÓN DE LAS NOTICIAS, AVANCES, PROYECTOS, EVENTOS, CAMPAÑAS Y ACTIVIDADES PROPIAS DE LA ADMINISTRACIÓN MUNICIPAL, A TRAVÉS DE LOS DIFERENTES CANALES Y MEDIOS, CON EL FIN DE EJECUTAR ACCIONES DE COMUNICACIÓN PÚBLICA PARA LOGRAR EL POSICIONAMIENTO DE LA IMAGEN INSTITUCIONAL DEL MUNICIPIO DE ITAGÜÍ</t>
  </si>
  <si>
    <t>CONTRATO INTERADMINISTRATIVO PARA PRESTAR SERVICIOS DE CONECTIVIDAD, INTERNET, SEGURIDAD INFORMÁTICA Y SOPORTE TÉCNICO (EQUIPOS ACCESS POINT, SWITCH, FIREWALL) PARA LAS INSTITUCIONES EDUCATIVAS OFICIALES DEL MUNICIPIO DE ITAGÜÍ</t>
  </si>
  <si>
    <t>PRESTACIÓN DE SERVICIOS PROFESIONALES DE UN COMUNICADOR PERIODISTA PARA EL FORTALECIMIENTO DE LA ESTRATEGIA DIGITAL DE LA OFICINA ASESORA DE COMUNICACIONES, COMO APOYO EN LA CREACIÓN DE CONTENIDOS INFORMATIVOS Y LA PUBLICACIÓN DE NOTICIAS, EVENTOS, PROYECTOS Y AVANCES DE LA ADMINISTRACIÓN MUNICIPAL DE ITAGÜÍ</t>
  </si>
  <si>
    <t>PRESTACIÓN DE SERVICIOS DE APOYO A LA GESTIÓN, POR PARTE DE LA  DEFENSA CIVIL COLOMBIANA JUNTA ITAGUI EN EL ACOMPAÑAMIENTO, FORTALECIMIENTO OPERATIVO, EN MATERIA DE GESTIÓN DEL RIESGO Y LA ORIENTACIÓN DIRIGIDA A LA CAPACIDAD DE RESPUESTA ANTE SITUACIONES DE EMERGENCIA QUE SE PRESENTE EN EL MUNICIPIO DE ITAGUI</t>
  </si>
  <si>
    <t>PRESTACION DE SERVICIOS DE COMUNICACIÓN INMEDIATA EN PLANES DE IDEN, PARA LAS SECRETARIAS DEL MUNICIPIO DE ITAGUI</t>
  </si>
  <si>
    <t>PRESTACIÓN DE SERVICIOS DE APOYO A LA GESTION COMO AUXILIAR PARA LA ASESORÍA Y ORIENTACIÓN DE PERSONAS  EN LA GESTIÓN INTEGRAL DE LOS   SERVICIOS DE ATENCIÓN A LA COMUNIDAD –SAC. DENTRO DE LA SECRETARIA DE SALUD Y PROTECCIÓN SOCIAL.</t>
  </si>
  <si>
    <t>PRESTACIÓN DE SERVICIOS PROFESIONALES PARA LA REALIZACION DE ACTIVIDADES DE VERIFICACIÓN Y SUSTANCIACIÓN DE LOS ESTADOS DE CUENTA CORRESPONDIENTE A “OTROS DERECHOS DE TRÁNSITO” TALES COMO SEÑALIZACIÓN, SISTEMATIZACIÓN Y FACTURACIÓN GENERADOS A LOS VEHÍCULOS MATRICULADOS EN LA SECRETARÍA DE MOVILIDAD DEL MUNICIPIO DE ITAGÛÍ ASÍ COMO PARA SU DEBIDA NOTIFICACIÓN A LOS PROPIETARIOS”</t>
  </si>
  <si>
    <t>PRESTACION DE SERVICIOS PROFESIONALES EN ACTIVIDADES ADMINISTRATIVAS PARA REALIZAR ACCIONES DE FORTALECIMIENTO Y SENSIBILIZACION HACIA LA POBLACION EN CONDICIONES DE VULNERABILIDAD, DE Y EN CALLE PARA LA MITIGACION DEL DAÑO POR CONSUMOS PROBLEMATICOS DE SUSTANCIAS PSICOACTIVAS POR MEDIO DE ESTRATEGIAS DE INCORPORACION Y ACOMPAÑAMIENTO FAMILIAR</t>
  </si>
  <si>
    <t>PRESTACIÓN DE SERVICIOS DE UN PROFESIONAL EN GERENCIA DE SISTEMAS DE INFORMACIÓN EN SALUD (GESIS); PARA EL APOYO DEL ÁREA DE ASEGURAMIENTO Y CONTROL DE LA SALUD, EN  LA GESTIÓN INTEGRAL DEL SISTEMA DE INFORMACIÓN DE LA SECRETARÍA DE SALUD Y PROTECCIÓN SOCIAL</t>
  </si>
  <si>
    <t>PRESTACIÓN DE SERVICIOS PROFESIONALES DE UN TÉCNICO EN ADMINISTRACIÓN PÚBLICA PARA BRINDAR ACOMPAÑAMIENTO EN LA GESTIÓN DE INFORMACIÓN DEL SITIO WEB INSTITUCIONAL, LA INTRANET, EL PORTAL ITAGÜÍ TRANSPARENTE Y LA PLATAFORMA DE ENCUESTAS DEL MUNICIPIO DE ITAGÜÍ ACORDE CON LOS LINEAMIENTOS DE LA POLÍTICA DE GOBIERNO DIGITAL</t>
  </si>
  <si>
    <t>PRESTACIÓN DE SERVICIOS PROFESIONALES DE UN ADMINISTRADOR PUBLICO PARA EL ACOMPAÑAMIENTO Y APOYO ADMINISTRATIVO EN EL CUMPLIMIENTO DE LOS ROLES DE LA OFICINA DE CONTROL INTERNO DE GESTIÓN RELACIONADOS CON LA EJECUCIÓN DE LAS AUDITORÍAS INTERNAS, EVALUACIÓN Y SEGUIMIENTO DE PQRDS Y LA ELABORACIÓN DE INFORMES ANTE LOS REQUERIMIENTOS DE LOS DIFERENTES ENTES DE CONTROL DURANTE LA VIGENCIA DEL 2019</t>
  </si>
  <si>
    <t>PRESTACIÓN DE SERVICIOS PROFESIONALES EN ACTIVIDADES ADMINISTRATIVAS DE ABOGADA ESPECIALIZADA Y DE RECONOCIDA IDONEIDAD, PARA BRINDAR ORIENTACIÓN EN EL ÁREA DE TALENTO HUMANO A LA ADMINISTRACIÓN MUNICIPAL DE ITAGÜÍ</t>
  </si>
  <si>
    <t>PRESTACIÓN DE SERVICIOS PROFESIONALES PARA LA ATENCIÓN INTEGRAL, EL RECONOCIMIENTO Y LA PROTECCIÓN A LOS NIÑOS Y NIÑAS DE (2) A CINCO (5) AÑOS DEL MUNICIPIO DE ITAGÜÍ, EN EL MARCO DE LA LEY 1804 DEL 2 DE AGOSTO DE 2016 "POR LA CUAL SE ESTABLECE LA POLÍTICA DE ESTADO PARA EL DESARROLLO INTEGRAL DE LA PRIMERA INFANCIA DE CERO A SIEMPRE Y SE DICTAN OTRAS DISPOSICIONES</t>
  </si>
  <si>
    <t>PRESTACION DE SERVICIOS DE APOYO A LA GESTION PARA LA ATENCION INTEGRAL A 60 ADULTOS MAYORES EN SITUAION DE VULNERABILIDAD CRITICA DEL MUNICIPIO DE ITAGUI</t>
  </si>
  <si>
    <t>PRESTACION DE SERVICIOS PUBLICO E INTEGRAL DEL RIESGO CONTRA INCENDIO, ATENCION Y PREVENCION DE EXPLOSIONES, DERRUMBES, INUNDACIONES, DESLIZAMIENTOS Y DEMAS CALAMIDADES CONEXAS QUE SE PRESENTEN EN EL MUNICIPIO DE ITAGUI</t>
  </si>
  <si>
    <t>PRESTACION DE SERVICIOS PARA EL USO DE LA PLATAFORMA INFORMATICA PARA EL ALMACENAMIENTO, SIMPLIFICACION, SISTEMATIZACION Y ADMINISTRACION DE LA INFORMACION DE LAS I.E. OFICIALES DEL MUNICIPIO DE ITAGUI DURANTE LA VIGENCIA 2019</t>
  </si>
  <si>
    <t>PRESTACIÓN DEL SERVICIO DE MENSAJERÍA EXPRESA Y COURIER EN MOTO (IN HOUSE), PARA LA DISTRIBUCIÓN Y ENTREGA DE LOS ENVÍOS DE TODAS LAS DEPENDENCIAS DE LA ADMINISTRACIÓN MUNICIPAL DE ITAGÜÍ</t>
  </si>
  <si>
    <t>PRESTACION DE SERVICIOS DE APOYO A LA GESTION EN ACTIVIDADES ASISTENCIALES PARA EL FORTALECIMIENTO INSTITUCIONAL EN LA GESTIÓN DOCUMENTAL Y EN LA ATENCION A LA CIUDADANIA DE LA ADMINISTRACIÓN MUNICIPAL DE ITAGÜÍ</t>
  </si>
  <si>
    <t>CONVENIO INTERADMINISTRATIVO DE ASOCIACIÓN ENTRE EL MUNICIPIO DE ITAGÜÍ Y LA AGENCIA DE DESARROLLO LOCAL DE ITAGÜÍ -ADELI-, PARA  IMPLEMENTAR EL PROYECTO DE  MODERNIZACION Y ACTUALIZACION DE LA RED SEMAFORICA DEL MUNICIPIO DE ITAGUÍ</t>
  </si>
  <si>
    <t>PRESTACIÓN DE SERVICIOS PROFESIONALES PARA LA ATENCIÓN, ALIMENTACIÓN Y ALOJAMIENTO DE ANIMALES DE COMPAÑÍA Y SEMOVIENTES APREHENDIDOS POR LA AUTORIDAD COMPETENTE QUE SE ENCUENTREN EN SITUACIÓN DE VULNERABILIDAD</t>
  </si>
  <si>
    <t>PRESTACIÓN DE SERVICIOS PROFESIONALES PARA LA  ATENCIÓN Y PROMOCIÓN DE LOS DERECHOS  DE LA POBLACIÓN EN SITUACIÓN DE DISCAPACIDAD, CUIDADORES Y FAMILIA  DEL MUNICIPIO DE ITAGÜÍ</t>
  </si>
  <si>
    <t xml:space="preserve">PRESTACION DE SERVICIOS PROFESIONALES DE ASESORIA Y ACOMPAÑAMIENTO A LOS PROCESOS DE PREPARACION, REVISION, ANALISIS Y PRESENTACION DE INFORMACION CONTABLE, TRIBUTARIA Y PRESUPUESTAL DEL MUNICIPIO DE ITAGUI </t>
  </si>
  <si>
    <t>PRESTACIÓN DE SERVICIOS PROFESIONALES DE ABOGADO PARA EL ACOMPAÑAMIENTO Y ASESORIA TECNICA Y LEGAL DENTRO DE LA IMPLEMENTACION Y SEGUIMIENTO AL PROYECTO DE MODERNIZACION Y ACTUALIZACION DE LA RED SEMAFORICA DEL MUNICIPIO DE ITAGUÍ”</t>
  </si>
  <si>
    <t>PRESTACION DE SERVICIOS PROFESIONALES EN ASESORIA Y ACOMPAÑAMIENTO A LAS ACTIVIDADES PROPIAS DE SUSTANCIACION, TRÁMITE Y PROYECCION DE ACTUACIONES EN GENERAL, COMO EN LA CONTINUIDAD DEL PROGRAMA LIQUIDACIONES PROVISIONALES CONSAGRADAS EN LA LEY 1819 DE 2016, EN LOS PROCESOS ATENDIDOS POR LA SUBSECRETARÍA DE GESTIÓN DE RENTAS Y LA OFICINA DE FISCALIZACIÓN, CONTROL Y COBRO PERSUASIVO DEL MUNICIPIO DE ITAGÜÍ EN EL AÑO 2019</t>
  </si>
  <si>
    <t>PRESTACION DE SERVICIOS PROFESIONALES EN ACOMPAÑAMIENTO Y ASESORIA PARA EL SEGUIMIENTO, ANALISIS Y EVALUACIÓN DEL DESEMPEÑO DE ACTIVIDADES CRITICAS DEL PROCESO DE ADQUISICIONES DE LA ENTIDAD, DENTRO DEL MARCO DE  GESTION DE LA CALIDAD PARA EL AÑO 2019</t>
  </si>
  <si>
    <t>PRESTACIÓN DE SERVICIOS PROFESIONALES EN EL ACOMPAÑAMIENTO A LA POBLACIÓN CON DISCAPACIDAD AUDITIVA (SORDOS) Y POBLACIÓN CIEGA Y DE BAJA VISIÓN DE LAS INSTITUCIONES EDUCATIVAS OFICIALES DE LA  SECRETARÍA DE EDUCACIÓN Y CULTURA DEL MUNICIPIO DE ITAGÜÍ</t>
  </si>
  <si>
    <t>PRESTACIÓN DE SERVICIOS DE LA CRUZ ROJA EN EL ACOMPAÑAMIENTO COMUNITARIO A EVENTOS, CAPACITACIONES Y ACTIVIDADES MASIVAS Y AL CONSEJO MUNICIPAL DE GESTIÓN DEL RIESGO EN LOS MOMENTOS REQUERIDOS</t>
  </si>
  <si>
    <t>PRESTACIÓN DE SERVICIOS PROFESIONALES PARA REALIZAR EXÁMENES MÉDICOS PREOCUPACIONALES O DE PREINGRESO, EVALUACIONES MEDICAS OCUPACIONALES PERIÓDICAS, EVALUACIONES MEDICAS POSOCUPACIONALES O DE EGRESO Y LAS EVALUACIONES POSINCAPACIDAD O POR REINTEGRO, EN CUMPLIMIENTO A LA RESOLUCIÓN 2346 DE 2007 DEL MINISTERIO DE LA PROTECCIÓN SOCIAL, VIGENCIA 2019</t>
  </si>
  <si>
    <t>PRESTACIÓN DE SERVICIOS EN ACTIVIDADES ADMINISTRATIVAS PARA LA IMPLEMENTACIÓN DE LA FASE (VII) DEL PROYECTO TRANSFORMANDO LA EDUCACIÓN (SISTEMA DE EDUCACIÓN RELACIONAL DE ITAGÜÍ – SERI) EN CUATRO (4) INSTITUCIONES EDUCATIVAS OFICIALES</t>
  </si>
  <si>
    <t>PRESTACIÓN DE SERVICIOS PROFESIONALES EN EL SOPORTE LEGAL Y FINANCIERO DE  LA GESTIÓN ADMINISTRATIVA PROPIA DE LAS ACTIVIDADES QUE ADELANTA  EL FONDO ROTATORIO DE VIVIENDA DE LOS SERVIDORES PÚBLICOS DEL MUNICIPIO DE ITAGÜÍ, ASÍ COMO  LA REPRESENTACIÓN JUDICIAL DE LA ENTIDAD TERRITORIAL EN LOS PROCESOS JUDICIALES RELACIONADOS CON LA ACTIVIDAD DEL MISMO</t>
  </si>
  <si>
    <t>PRESTACION DE SERVICIOS PROFESIONALES EN ACTIVIDADES ADMINISTRATIVAS DE ACOMPAÑAMIENTO PARA LA IMPLEMENTACION DE LA POLITICA DE GOBIERNO DIGITAL ACORE CON EL DECRETO NACIONAL 1008 DE 2018</t>
  </si>
  <si>
    <t>PRESTACIÓN DE SERVICIOS PROFESIONALES DE UN CONTADOR PÚBLICO EN EL APOYO A  LA EJECUCIÓN DE ESTRATEGIAS Y MECANISMOS PARA EL SEGUIMIENTO Y EVALUACIÓN DEL SISTEMA DE CONTROL INTERNO DE GESTIÓN DEL MUNICIPIO DE ITAGÜÍ</t>
  </si>
  <si>
    <t>PRESTACIÓN DE SERVICIOS PROFESIONALES DE UN COMUNICADOR SOCIAL PARA REALIZAR GESTIONES CON ENTES A NIVEL NACIONAL, A FIN DE LOGRAR ALIANZAS ESTRATÉGICAS QUE PERMITAN EL CUMPLIMIENTO DE LAS METAS TRAZADAS EN EL PLAN DE DESARROLLO DEL MUNICIPIO DE ITAGÜÍ</t>
  </si>
  <si>
    <t>PRESTACIÓN DE SERVICIOS PROFESIONALES DE UN INGENIERO DE SISTEMAS PARA EL ACOMPAÑAMIENTO, ASESORIA, SOPORTE, MANTENIMIENTO Y AUDITORIA DEL SISGED, PQRS SOFTWARE, SITIO WEB, INTRANET Y EL PORTAL ITAGÜÍ TRANSPARENTE A LA DIRECCIÓN ADMINISTRATIVA DE LAS TECNOLOGÍAS Y LOS SISTEMAS DE INFORMACIÓN Y LAS COMUNICACIONES –TIC</t>
  </si>
  <si>
    <t>PRESTACIÓN DE SERVICIOS PROFESIONALES COMO INGENIERO CIVIL EN EL ACOMPAÑAMIENTO A LOS PROCESOS, PROGRAMAS Y PROYECTOS DESARROLLADOS POR LA SECRETARÍA DE INFRAESTRUCTURA</t>
  </si>
  <si>
    <t>PRESTACIÓN DE SERVICIOS PROFESIONALES DE UN ABOGADO PARA ASESORÍA Y ACOMPAÑAMIENTO JURÌDICO EN LOS PROCESOS, PROGRAMAS Y PROYECTOS DESARROLLADOS POR LA SECRETARÍA DE INFRAESTRUCTURA</t>
  </si>
  <si>
    <t>PRESTACION DE SERVICIOS DE APOYO A LA GESTION PARA REALIZAR ACTIVIDADES ASISTENCIALES Y ADMINISTRATIVAS QUE ADELANTA LA REGISTRADURIA ESPECIAL CIVIL DEL MUNICIPIO DE ITAGUI</t>
  </si>
  <si>
    <t>PRESTAR SOPORTE TÉCNICO MEDIANTE EL SERVICIO DE MESA DE AYUDA EN LA MODALIDAD DE OUTSOURCING PARA SOPORTAR Y OFRECER RESPUESTA OPORTUNA A LAS NECESIDADES DE MANTENIMIENTO PREVENTIVO Y CORRECTIVO A LA INFRAESTRUCTURA TECNOLÓGICA (EQUIPOS INFORMÁTICOS, REDES DE TELECOMUNICACIONES, RED ELÉCTRICA DE TECNOLOGÍA DE LA INFORMACIÓN, ATENCIÓN DE INCIDENTES EN SERVIDORES XS) EN LAS 24 INSTITUCIONES EDUCATIVAS OFICIALES DEL MUNICIPIO DE ITAGÜÍ Y EN EL CITY LAB</t>
  </si>
  <si>
    <t>PRESTACIÓN DE SERVICIOS PROFESIONALES DE ASESORÍA PARA AVANZAR Y FORTALECER LA IMPLEMENTACIÓN DEL MODELO DE SEGURIDAD Y PRIVACIDAD DE LA INFORMACIÓN – MSPI, DE LA POLÍTICA DE GOBIERNO DIGITAL SEGÚN DECRETO 1008 DE 2018, EN EL MUNICIPIO DE ITAGUI</t>
  </si>
  <si>
    <t>PRESTACIÓN DE SERVICIOS PROFESIONALES DE ASESORÍA Y ACOMPAÑAMIENTO PROFESIONAL PARA LA ACTUALIZACIÓN, MANTENIMIENTO Y MEJORAMIENTO CONTINUO DEL SISTEMA DE GESTIÓN DE LA CALIDAD DEL MUNICIPIO DE ITAGÜÍ, BAJO LA NORMA ISO 9001:2015 Y ACTUALIZAR LOS AUDITORES INTERNO DE CALIDAD BAJO LA NORMA ISO 19011:2018</t>
  </si>
  <si>
    <t>PRESTACIÓN DE SERVICIOS PROFESIONALES DE UN COMUNICADOR SOCIAL – PERIODISTA COMO APOYO A LA SECRETARÍA DE GOBIERNO PARA LA DIFUSIÓN DE INFORMACIÓN NOTICIOSA EN DIFERENTES MEDIOS DE COMUNICACIÓN, SOBRE TEMAS DE SEGURIDAD, CONVIVENCIA Y ORDEN PÚBLICO DEL MUNICIPIO DE ITAGÜÍ</t>
  </si>
  <si>
    <t>PRESTACIÓN DE SERVICIOS PROFESIONALES DE INGENIERO DE SISTEMAS PARA BRINDAR SOPORTE TÉCNICO EN EL REGISTRO Y GENERACIÓN DE INFORMACIÓN DE LOS APLICATIVOS DISPUESTOS POR LA ADMINISTRACIÓN MUNICIPAL EN LOS TEMAS RELACIONADOS CON LOS PROCESOS DE CARTERA DE: ALUMBRADO PÚBLICO, ARRENDAMIENTOS DE BIENES INMUEBLES, RETEICA, IMPUESTO DE INDUSTRIA Y COMERCIO, PUBLICIDAD EXTERIOR VISUAL E IMPUESTO TELEFÓNICO</t>
  </si>
  <si>
    <t>PRESTACIÓN DE SERVICIOS PROFESIONALES PARA BRINDAR SOPORTE Y APOYO EN LA OPTIMIZACIÓN Y MEJORAMIENTO DE LA CALIDAD Y CONSISTENCIA DE LA INFORMACIÓN CONTABLE, PRESUPUESTAL Y FINANCIERA, ACOMPAÑANDO LOS PROCESOS DE VERIFICACIÓN Y VALIDACIÓN DEL REGISTRO Y GENERACIÓN DE AQUELLA Y GARANTIZANDO LA FUNCIONALIDAD DEL SITIO WEB TRANSACCIONAL (PORTAL PAGOS EN LÍNEA) CONFORME A LOS PROCESOS HABILITADOS A LOS CONTRIBUYENTES DEL MUNICIPIO DE ITAGÜÍ</t>
  </si>
  <si>
    <t>CONTRATAR EL ARRIENDO DE UN INMUEBLE UBICADO EN LA CALLE 48 N° 51 -42 PARA EL FUNCIONAMIENTO DEL CITYLAB "LABORATORIO DE CIUDAD" DEL PLAN DIGITAL ITAGUI, EL CUAL CONSTA CON ADECIUACIONES DE SERVICIOS PUBLICOS, SALA DE REUNIONES, CONECTIVIDAD Y AULA MULTIPLE</t>
  </si>
  <si>
    <t>PRESTACIÓN DE SERVICIOS PROFESIONALES PARA VERIFICAR LA GESTIÓN DE LA SECRETARÍA DE SALUD Y PROTECCIÓN SOCIAL Y DE MANERA ESPECÍFICA EN EL SEGUIMIENTO DE PROCESOS EN EL ÁREA DE ASEGURAMIENTO Y SALUD PUBLICA</t>
  </si>
  <si>
    <t>PRESTACIÓN DE SERVICIOS DE APOYO A LA GESTION PARA LA ORIENTACIÓN Y DESARROLLO DE ESTRATEGIAS DE ATENCIÓN  EN SALUD A GRUPOS POBLACIONALES ESPECIALES DENTRO  DE LA SECRETARIA DE SALUD Y PROTECCIÓN SOCIAL</t>
  </si>
  <si>
    <t>PRESTACION DE SERVICIOS PROFESIONALES DE UN INGENIERO DE SISTEMAS PARA EL SOPORTE Y AFIANZAMIENTO DEL DESARROLLO DE APLICACIONES Y SOLUCIONES TECNOLOGICAS EN LA DIRECCION ADMINISTRATIVA DE LAS TECNOLOGIAS Y SISTEMAS DE LA INFORMACION Y LAS COMUNICACIONES DEL MUNICIPIO DE ITAGUI</t>
  </si>
  <si>
    <t>PRESTACIÓN DE SERVICIOS PROFESIONALES DE REPRESENTACIÓN JUDICIAL EN ASUNTOS DE CARÁCTER TRIBUTARIO, QUE IMPACTAN EL PROYECTO DE FORTALECIMIENTO DE LA LEGALIDAD Y OPORTUNIDAD DE LA GESTIÓN ADMINISTRATIVA DE LA SECRETARIA JURÍDICA DEL MUNICIPIO DE ITAGUI</t>
  </si>
  <si>
    <t>PRESTACION DE SERVICIO DE APOYO A LA GESTION COMO TECNICO GUARDABOSQUES PARA LA VIGILANCIA Y CONTROL PERIODICO DE LAS AREAS DE RESERVA EN EL MUNICIPIO DE ITAGUI</t>
  </si>
  <si>
    <t>PRESTACIÓN DE SERVICIOS PROFESIONALES COMO NUTRICIONISTA DIETISTA PARA EL APOYO A LA GESTIÓN INTEGRAL DE LA SECRETARÍA DE SALUD Y PROTECCIÓN SOCIAL EN EL PROGRAMA DE SEGURIDAD ALIMENTARIA Y NUTRICIONAL</t>
  </si>
  <si>
    <t>PRESTACION DE SERVICIOS PROFESIONALES EN ACTIVIDADES ADMINISTRATIVAS DE PSICOLOGA ORGANIZACIONAL MASTER EN GESTION INTEGRAL DE CALIDAD Y AUDITORIA HSEQ, PARA BRINDAR ORIENTACION EN EL AREA DE TALENTO HUMANO PARA LA ARTICULACION DEL SG SST AL SIGI</t>
  </si>
  <si>
    <t>PRESTACIÓN DE SERVICIOS DE APOYO A LA GESTIÓN COMO COORDINADOR GUARDABOSQUES EN LA EJECUCIÓN DE ACCIONES ENMARCADAS EN LOS PLANES DE MANEJO DE LAS ÁREAS DE RESERVA EN EL MUNICIPIO DE ITAGÜÍ</t>
  </si>
  <si>
    <t>PRESTACIÓN DE SERVICIOS PROFESIONALES DE SOPORTE TÉCNICO EN EL REGISTRO Y GENERACIÓN DE INFORMACIÓN EN LOS APLICATIVOS DISPUESTOS POR LA ADMINISTRACIÓN MUNICIPAL EN LOS TEMAS RELACIONADOS CON LIQUIDACIÓN DE NÓMINA, SEGURIDAD SOCIAL, PRESTACIONES SOCIALES, ELEMENTOS DE CONSUMO Y ACTIVOS FIJOS (BIENES MUEBLES E INMUEBLES), EN LA SECRETARÍA DE SERVICIOS ADMINISTRATIVOS. DE LA MISMA FORMA, PRESTAR EL SOPORTE TÉCNICO  PARA SOLUCIONAR LAS INCONSISTENCIAS Y/O NOVEDADES QUE SE GENEREN EN  LA AFECTACIÓN CONTABLE, PRESUPUESTAL Y DE TESORERÍA DERIVADA DE LOS PROCESOS DE LIQUIDACIÓN DE NÓMINA, SEGURIDAD SOCIAL Y PRESTACIONES SOCIALES, COMO EN EL REGISTRO DE INGRESOS (ADQUISICIONES), TRASLADOS, DESPACHOS Y DEMÁS TRANSACCIONES DE ELEMENTOS DE CONSUMO Y ACTIVOS FIJOS (BIENES MUEBLES E INMUEBLES), EN LA SECRETARÍA DE HACIENDA.</t>
  </si>
  <si>
    <t>PRESTACIÓN DE SERVICIOS DE UN PROFESIONAL MÉDICO ESPECIALISTA EN EPIDEMIOLOGIA Y GERENCIA DE AUDITORIA DE CALIDAD, COMO APOYO A LOS PROCESOS DE EVALUACIÓN MÉDICA EN LA PRESTACIÓN DE SERVICIOS DE SALUD A LA PPNA DEL MUNICIPIO DE ITAGUI</t>
  </si>
  <si>
    <t>PRESTACIÓN DE SERVICIOS PROFESIONALES DE UN INGENIERO DE SISTEMAS PARA BRINDAR SOPORTE Y MANTENIMIENTO ESPECIALIZADO SOBRE LA INFRAESTRUCTURA DE PRODUCTOS MICROSOFT, LINUX, FORTINET, BASADOS EN LOS PRODUCTOS WINDOWS SERVER, SQL SERVER, SERVICIOS DE VIRTUALIZACIÓN, SEGURIDAD PERIMETRAL, QUE SOPORTAN LOS SERVICIOS DE RED DE LA ADMINISTRACIÓN MUNICIPAL DE ITAGÜÍ</t>
  </si>
  <si>
    <t>PRESTACIÓN DE SERVICIOS PARA ACTUALIZACIÓN, MANTENIMIENTO, Y SOPORTE DEL SOFTWARE DEL SISTEMA DE ORGANIZACIÓN DE TURNOS PARA LA SUBSECRETARIA DE GESTIÓN DE RENTAS Y LA OFICINA DE COBRO COACTIVO, IMPLEMENTADO CON EL FIN DE MEJORAR EL SERVICIO PRESTADO A LOS USUARIOS Y CONTRIBUYENTES EN  LA ADMINISTRACIÓN MUNICIPAL DE ITAGÜÍ</t>
  </si>
  <si>
    <t xml:space="preserve">PRESTACIÓN DE SERVICIOS PROFESIONALES DE UNA BIÓLOGA COMO SOPORTE EN LAS ACCIONES DE INSPECCIÓN, VIGILANCIA Y CONTROL AMBIENTAL PERIÓDICO EN LAS ÁREAS DE RESERVA DE LA JURISDICCIÓN Y EN LOS PREDIOS PÚBLICOS DE IMPORTANCIA AMBIENTAL A CARGO DE LA SECRETARÍA DEL MEDIO AMBIENTE DEL MUNICIPIO DE ITAGÜÍ. </t>
  </si>
  <si>
    <t>EJECUTAR EL PROYECTO: “ADULTOS MAYORES CON RITMO VITAL”, EN CUMPLIMIENTO DEL EJE ESTRATÉGICO 3 BIEN — ESTAR ENVEJECIMIENTO ACTIVO, DE LA POLÍTICA PÚBLICA DE ENVEJECIMIENTO Y VEJEZ DEL MUNICIPIO DE ITAGÜÍ VIGENCIA 2019</t>
  </si>
  <si>
    <t>PRESTACIÓN DE SERVICIOS PROFESIONALES DE PSICÓLOGO, PARA BRINDAR APOYO A LA SUPERVISIÓN DE LAS ACTIVIDADES DE ATENCIÓN A LA PRIMERA INFANCIA, PROPIAS DEL CONVENIO INTERADMINISTRATIVO N°0406 CELEBRADO ENTRE EL ICBF REGIONAL ANTIOQUIA Y EL MUNICIPIO DE ITAGÜÌ</t>
  </si>
  <si>
    <t>PRESTACION DE SERVICIOS PROFESIONALES, PARA REALIZAR ACTIVIDADES DE ACOMPAÑAMIENTO QUE CONTRIBUYAN A LA SOSTENIBILIDAD DEL SISTEMA DE GESTION DE CALIDAD, Y LA ADMINISTRACION, ORGANIZACIÓN Y CUSTODIA DEL ARCHIVO DE LOS EXPEDIENTES LABORALES DE LOS DOCENTES Y DIRECTIVOS DOCENTES ADSCRITOS A LA SECRETARIA DE EDUCACION Y CULLTURA DEL MUNICIPIO DE ITAGUI</t>
  </si>
  <si>
    <t>PRESTACION DE SERVICIOS DE APOYO A LA GESTION PARA REALIZAR ACTIVIDADES LOGISTICAS Y ASISTENCIALES A LA SECRETARIA DE GOBIERNO MUNICIPAL Y AUTORIDADES, EN COORDINACION CON LOS ORGANISMOS DE SEGURIDAD DEL MUNICIPIO DE ITAGUI</t>
  </si>
  <si>
    <t>PRESTACION DE SERVICIOS PROFESIONALES DE UNA TECNOLOGA EN GESTION DE PROCESOS ADMINISTRATIVOS DE SALUD PARA REALIZAR ACTIVIDADES DE INSCRIPCION, INPECCION, VIGILANCIA Y CAPACITACION DE LOS FACTORES DE RIESGOS EN SALUD ASOCIADOS AL CONSUMO EN LOS DIFERENTES SUJETOS DE CONTROL (VENTA DE ALIMENTOS EN SITIO) DEL MUNICIPIO DE ITAGUI</t>
  </si>
  <si>
    <t>PRESTACION DE SERVICIOS PROFESIONALES DE UNA INGENIERA DE ALIMENTOS PARA REALIZAR ACTIVIDADES DE INSCRIPCION, INSPECCION, VIGILANCIA Y CAPACITACION DE LOS FACTORES DE RIESGOS EN SALUD, ASOCIADOS AL CONSUMO EN LOS DIFERENTES SUJETOS DE CONTROL (RESTAURANTES, COMEDORES Y ENSAMBLES DE ALIMENTOS Y BEBIDAS) EN LOS ESTABLECIMIENTOS ABIERTOS AL PUBLICO DEL MUNICIPIO DE ITAGUI</t>
  </si>
  <si>
    <t>PRESTACION DE SERVICIOS DE APOYO A LA GESTION EN EL SOPORTE INTEGRAL DE LA SECRETARIA DE SALUD Y PROTECCION SOCIAL EN SUS DIFERENTES COMPONENETES</t>
  </si>
  <si>
    <t>PRESTACIÓN DE SERVICIO DE APOYO A LA GESTIÓN PARA REALIZAR Y ACOMPAÑAR LAS ACTIVIDADES  DE INSCRIPCIÓN, INSPECCIÓN Y VIGILANCIA DE LOS FACTORES DE RIESGOS EN SALUD ASOCIADOS AL CONSUMO, EN LOS DIFERENTES SUJETOS DE CONTROL (EXPENDIO, CONSUMO, ALIMENTOS Y BEBIDAS) EN LOS ESTABLECIMIENTOS ABIERTOS AL PÚBLICO EN EL  MUNICIPIO DE ITAGUI</t>
  </si>
  <si>
    <t>PRESTACIÓN DE SERVICIOS DE  APOYO A LA GESTIÓN EN ACTIVIDADES ASISTENCIALES  DEL  ÁREA  DE SALUD PÚBLICA EN LOS PROGRAMAS SEXUALIDAD Y DERECHOS SEXUALES Y REPRODUCTIVOS Y VIDA SALUDABLE Y CONDICIONES NO TRANSMISIBLES</t>
  </si>
  <si>
    <t>PRESTACIÓN DE SERVICIOS PROFESIONALES COMO TECNÓLOGA EN GESTIÓN DE PROCESOS ADMINISTRATIVOS DE SALUD, PARA REALIZAR ACTIVIDADES DE INSCRIPCIÓN, INSPECCIÓN,  VIGILANCIA Y CAPACITACIÓN DE LOS FACTORES DE RIESGOS EN SALUD ASOCIADOS AL CONSUMO EN LOS DIFERENTES SUJETOS DE CONTROL (EXPENDIO, CONSUMO, ALIMENTOS Y BEBIDAS) DEL MUNICIPIO DE ITAGÜI</t>
  </si>
  <si>
    <t>PRESTACIÓN DE SERVICIOS PROFESIONALES DE UN COMUNICADOR SOCIAL, PARA FORTALECER LA RED DE COMUNICACIONES EN LA DIVULGACIÓN DE LAS  ACTIVIDADES REALIZADAS POR LA  SECRETARIA DE EDUCACIÓN Y CULTURA EN LAS 24 INSTITUCIONES EDUCATIVAS OFICIALES DEL MUNICIPIO DE ITAGÜÍ ANTE LA COMUNIDAD EN GENERAL</t>
  </si>
  <si>
    <t>PRESTACIÓN DE SERVICIOS PROFESIONALES PARA ASESORAR, ACOMPAÑAR Y EJECUTAR ESTRATEGIAS EN EL ÁREA DE COMUNICACIONES, QUE PERMITAN LA DIVULGACIÓN DE LAS ACCIONES REALIZADAS POR LA SECRETARÍA DE EDUCACIÓN Y CULTURA EN LAS 24 INSTITUCIONES EDUCATIVAS OFICIALES DEL MUNICIPIO DE ITAGÜÍ ANTE LA COMUNIDAD EN GENERAL</t>
  </si>
  <si>
    <t>PRESTACIÓN DE SERVICIOS DE APOYO A LA GESTIÓN, PARA REALIZAR Y ACOMPAÑAR LAS ACTIVIDADES DE INSCRIPCIÓN, INSPECCIÓN Y VIGILANCIA DE LOS FACTORES DE RIESGOS EN SALUD ASOCIADOS AL CONSUMO EN LOS DIFERENTES SUJETOS DE CONTROL (VENTAS DE ALIMENTOS EN LA VÍA PÚBLICA) ESTABLECIMIENTOS ABIERTOS AL PÚBLICO, DEL MUNICIPIO DE ITAGÜÍ</t>
  </si>
  <si>
    <t>PRESTACIÓN DE SERVICIOS PROFESIONALES COMO INGENIERO PARA EJECUTAR Y APOYAR LAS ACTIVIDADES DE PROMOCIÓN, PREVENCIÓN, INSPECCIÓN Y VIGILANCIA A LOS FACTORES DE RIESGOS EN SALUD ASOCIADOS AL AMBIENTE GENERADOS EN FABRICAS, INDUSTRIAS, HOTELES Y SIMILARES DEL MUNICIPIO DE ITAGÜÍ</t>
  </si>
  <si>
    <t>PRESTACIÓN DE SERVICIOS PROFESIONALES EN ACTIVIDADES ADMINISTRATIVAS DE SALUD OCUPACIONAL PARA DESARROLLAR EL PROGRAMA SALUD Y ÁMBITO LABORAL DE LA SECRETARÍA DE SALUD Y PROTECCIÓN SOCIAL</t>
  </si>
  <si>
    <t>PRESTACIÓN DE SERVICIOS PROFESIONALES DE SOPORTE, AJUSTE Y MANTENIMIENTO SOBRE LOS SERVICIOS TECNOLOGICOS DESARROLLADOS EN LA DIRECCIÓN ADMINISTRATIVA DE LAS TIC EN LENGUAJE DE PROGRAMACION C#</t>
  </si>
  <si>
    <t>PRESTACIÓN DE SERVICIOS PROFESIONALES COMO MEDICA VETERINARIA PARA REALIZAR ACTIVIDADES DE PROMOCIÓN, PREVENCIÓN, INSPECCIÓN Y VIGILANCIA SANITARIA A FACTORES DE RIESGO EN LA SALUD, ASOCIADOS AL AMBIENTE. (VETERINARIAS, AGROPECUARIAS Y LOS GENERADORES DE RESIDUOS HOSPITALARIOS DE ORIGEN HUMANO, RAYOS X Y SIMILARES) DEL MUNICIPIO DE ITAGUI</t>
  </si>
  <si>
    <t>PRESTACIÓN DE SERVICIOS PROFESIONALES DE UN TÉCNICO EN INGENIERÍA DE SISTEMAS PARA BRINDAR ACOMPAÑAMIENTO Y APOYO EN EL LEVANTAMIENTO DE INFORMACIÓN DE LOS SISTEMAS DE INFORMACIÓN Y MÓDULOS DEL ERP DINÁMICA GERENCIAL ALCALDÍAS</t>
  </si>
  <si>
    <t>PRESTACIÓN DE SERVICIOS PROFESIONALES EN LA ASISTENCIA TÉCNICA QUE PROMUEVA EL DESARROLLO Y MAYORES NIVELES DE MADUREZ DE LOS SISTEMAS DE GESTIÓN DE CALIDAD EN 20 INSTITUCIONES EDUCATIVAS OFICIALES DEL MUNICIPIO DE ITAGÜÍ</t>
  </si>
  <si>
    <t>PRESTACIÓN DE SERVICIOS PARA REALIZAR ACCIONES DE GESTIÓN DE LA SALUD PÚBLICA Y PLAN DE INTERVENCIONES COLECTIVAS -PIC- SEGÚN LINEAMIENTOS NACIONALES, DEPARTAMENTALES Y MUNICIPALES EN EL MUNICIPIO DE ITAGÜÍ</t>
  </si>
  <si>
    <t>PRESTACION DE SERVICIOS DE APOYO A LA GESTION EN EL AREA DE PROTECCION ALIMENTARIA Y NUTRICIONAL DE LA SECRETARIA DE SALUD Y PROTECCION SOCIAL</t>
  </si>
  <si>
    <t>PRESTACIÓN DE SERVICIOS PROFESIONALES PARA DESARROLLAR EL PROGRAMA DE CONVIVENCIA SOCIAL Y SALUD MENTAL ENFOCADO EN LA IMPLEMENTACIÓN Y SEGUIMIENTO DE LA POLÍTICA PÚBLICA DE SALUD MENTAL LIDERADA POR LA SECRETARÍA DE SALUD Y PROTECCIÓN SOCIAL</t>
  </si>
  <si>
    <t>PRESTACIÓN DE SERVICIOS DE APOYO A LA GESTIÓN EN EL ALMACENAMIENTO, CUSTODIA DE ARCHIVOS Y CONSULTAS EN EL ARCHIVO CENTRAL DE LA ADMINISTRACIÓN MUNICIPAL DE ITAGÜÍ</t>
  </si>
  <si>
    <t>PRESTACIÓN DE SERVICIO DE APOYO A LA GESTIÓN PARA EL DESARROLLO DE ACTIVIDADES ASISTENCIALES PROPIAS DE LAS ACCIONES DE INSPECCIÓN, VIGILANCIA Y CONTROL PERIODICO DE LAS AREAS DE RESERVA Y PREDIOS DE IMPORTANCIA AMBIENTAL A CARGO DE LA SECRETARÍA DEL MEDIO AMBIENTE DEL MUNICIPIO DE ITAGUI</t>
  </si>
  <si>
    <t>CONTRATO DE PRESTACIÓN DE SERVICIOS PROFESIONALES DE UN ARQUITECTO PARA ACOMPAÑAR LA ESTRUCTURACIÓN DEL PLAN CORREGIMENTAL EL MANZANILLO, SU PARQUE DE BORDE Y LA PRESENTACIÓN COMO POLÍTICA PÚBLICA EN LA FASE 3</t>
  </si>
  <si>
    <t>PRESTACIÓN DE SERVICIOS PROFESIONALES DE UN ZOOTECNISTA PARA REALIZAR ACTIVIDADES  DE INSCRIPCIÓN, INSPECCIÓN, VIGILANCIA Y CAPACITACIÓN DE LOS FACTORES DE RIESGOS EN SALUD ASOCIADOS AL CONSUMO EN LOS DIFERENTES SUJETOS DE CONTROL (EXPENDIOS Y DISTRIBUIDORES DE BEBIDAS ALCOHÓLICAS) DEL MUNICIPIO DE ITAGÜÍ</t>
  </si>
  <si>
    <t>PRESTACION DE SERVICIOS PROFESIONALES EN ACTIVIDADES ADMINISTRATIVAS DE PROMOCION Y PREVENCION EN SALUD, INSPECCION Y VIGILANCIA SANITARIA A FACTORES DE RIESGO ASOCIADOS AL AMBIENTE ESPECIALMENTE LAS AGUAS DE USO RECREATIVO Y DE CONSUMO HUMANO Y FARMACIAS</t>
  </si>
  <si>
    <t>PRESTACIÓN DE SERVICIOS PROFESIONALES DE UNA TECNÓLOGA EN GESTIÓN INTEGRADA DE LA CALIDAD, MEDIO AMBIENTE, SEGURIDAD Y SALUD OCUPACIONAL, PARA REALIZAR ACTIVIDADES DE PROMOCIÓN, PREVENCIÓN, INSPECCIÓN Y VIGILANCIA SANITARIA A FACTORES DE RIESGO EN LA SALUD, ASOCIADOS AL AMBIENTE, ESPECIALMENTE LOS VINCULADOS CON ACTIVIDADES COSMÉTICAS Y DE BELLEZA</t>
  </si>
  <si>
    <t>PRESTACIÓN DE SERVICIOS PROFESIONALES DE UNA ADMINISTRADORA EN SALUD CON ÉNFASIS EN GESTIÓN SANITARIA Y AMBIENTAL  PARA REALIZAR ACTIVIDADES  DE INSCRIPCIÓN, INSPECCIÓN, VIGILANCIA Y CAPACITACIÓN DE LOS FACTORES DE RIESGOS EN SALUD ASOCIADOS AL CONSUMO EN LOS DIFERENTES SUJETOS DE CONTROL (ALMACENAMIENTO Y DISTRIBUCIÓN DE ALIMENTOS Y BEBIDAS) EN LOS ESTABLECIMIENTOS ABIERTOS AL PÚBLICO EN EL  MUNICIPIO DE ITAGÜÍ</t>
  </si>
  <si>
    <t>PRESTACIÓN DE SERVICIOS PROFESIONALES DE UNA NUTRICIONISTA, PARA BRINDAR APOYO A LA SUPERVISIÓN DE LAS ACTIVIDADES DE ATENCIÓN A LA PRIMERA INFANCIA, PROPIAS DEL CONVENIO INTERADMINISTRATIVO N°0406 CELEBRADO ENTRE EL ICBF REGIONAL ANTIOQUIA Y EL MUNICIPIO DE ITAGÜÌ</t>
  </si>
  <si>
    <t>PRESTACIÓN DE SERVICIOS PROFESIONALES EN ACTIVIDADES ADMINISTRATIVAS DE APOYO PEDAGÓGICO A LOS ESTUDIANTES EN CONDICIÓN DE DISCAPACIDAD Y CON CAPACIDADES O CON TALENTOS EXCEPCIONALES Y CAPACITACIÓN A LOS DOCENTES, DIRECTIVOS DOCENTES, PADRES DE FAMILIA Y ESTUDIANTES  EN EL SISTEMA DE RESPONSABILIDAD PENAL PARA ADOLESCENTES EN LAS 24  INSTITUCIONES EDUCATIVAS OFICIALES DEL MUNICIPIO DE ITAGÜÍ</t>
  </si>
  <si>
    <t>PRESTACIÓN DE SERVICIO DE APOYO A LA GESTIÓN COMO TECNICO GUARDABOSQUES PARA LA VIGILANCIA Y CONTROL PERIÓDICO DE LAS ÁREAS DE RESERVA EN EL MUNICIPIO DE ITAGÜÍ</t>
  </si>
  <si>
    <t>PRESTACIÓN DE SERVICIOS DE APOYO A LA GESTIÓN PARA REALIZAR ACTIVIDADES DE PROMOCIÓN Y PREVENCIÓN, INSPECCIÓN Y VIGILANCIA SANITARIA A FACTORES DE RIESGO EN SALUD ASOCIADOS AL AMBIENTE, (INSTITUCIONES EDUCATIVAS, GUARDERÍAS, COLEGIOS, UNIVERSIDADES, CENTROS TECNOLÓGICOS, HOGARES DE BIENESTAR, CDI Y SIMILARES), TIENDAS NATURISTAS, TIENDAS ERÓTICAS DEL MUNICIPIO DE ITAGÜÍ</t>
  </si>
  <si>
    <t>PRESTACIÓN DE SERVICIOS PROFESIONALES DE UN INGENIERO MAGISTER EN INGENIERÍA CIVIL PARA ASESORÍA Y ACOMPAÑAMIENTO EN OBRAS DE CONSTRUCCIÓN DE PARTICULARES QUE EXIGEN SUPERVISIÓN TÉCNICA O INTERVENTORÍA Y DEMÁS OBRAS QUE SE REQUIERAN, DE ACUERDO A LA NSR-2010 PARA  LA DIRECCIÓN ADMINISTRATIVA AUTORIDAD ESPECIAL DE POLICÍA INTEGRIDAD URBANÍSTICA Y LA SUBSECRETARIA DE GESTIÓN DE RIESGO, DESASTRES Y EMERGENCIAS</t>
  </si>
  <si>
    <t>PRESTACION DE SERVICIOS DE APOYO A LA GESTION PARA LA SECRETARIA DE SALUD Y PROTECCION SOCIAL</t>
  </si>
  <si>
    <t>PRESTACIÓN DE SERVICIOS PROFESIONALES PARA REALIZAR ACTIVIDADES DE PROMOCIÓN Y PREVENCIÓN EN SALUD, INSPECCIÓN Y VIGILANCIA SANITARIA A FACTORES DE RIESGO ASOCIADOS AL AMBIENTE ESPECIALMENTE LOS VINCULADOS GENERADORES DE RESIDUOS PELIGROSOS (PARQUEADEROS, CENTROS DE DIAGNÓSTICO AUTOMOTOR, LAVADEROS DE CARROS, TALLERES DE MECÁNICA Y SIMILARES)</t>
  </si>
  <si>
    <t>PRESTACION DE SERVICIOS PROFESIONALES DE UN MEDICO QUE SERVIRA DE APOYO A LAS ACTIVIDADES LLEVADAS A CABO EN LA CASA DE LA JUSTICIA, EL CENTRO DE ATENCION A VICTIMAS Y EL CAPI CENTRO DE ATENCION PENAL INTEGRAL DEL MUNICIPIO DE ITAGUI</t>
  </si>
  <si>
    <t>ARRENDAMIENTO DE UN (1) INMUEBLE (LOCAL COMERCIAL), UBICADO EN LA DIAGONAL 38 A Nº 34-56, INTERIOR DE LA UNIDAD DEPORTIVA SAN JOSÉ, CON UN ÁREA DE 8 MTS M², CON DESTINACIÓN ESPECÍFICA DE CAFETERÍA</t>
  </si>
  <si>
    <t>PRESTACIÓN DE SERVICIOS PROFESIONALES COMO INGENIERO ELECTRICISTA,EN LA ASESORÍA Y ACOMPAÑAMIENTO DE LAS ACTIVIDADES RELACIONADAS CON EL ÁREA ELÉCTRICA Y QUE HACEN PARTE DE LOS PROCESOS, PROGRAMAS Y PROYECTOS DESARROLLADOS POR LA SECRETARIA DE INFRAESTRUCTURA</t>
  </si>
  <si>
    <t>PRESTACIÓN DE LOS SERVICIOS PROFESIONALES DE CALIFICACIÓN DEL RIESGO CREDITICIO DE LA CAPACIDAD DE PAGO DE CORTO Y LARGO PLAZO DEL MUNICIPIO DE ITAGÜÍ (DENOMINADA TÉCNICAMENTE CALIFICACIÓN NACIONAL DE LARGO Y CORTO PLAZO PARA CON SUS PASIVOS FINANCIEROS)</t>
  </si>
  <si>
    <t>CONTRATO DE PRESTACIÓN DE SERVICIOS PROFESIONALES DE UN INGENIERO CIVIL, PARA ACOMPAÑAR Y APOYAR AL DEPARTAMENTO ADMINISTRATIVO DE PLANEACIÓN EN LA ESTRUCTURACIÓN GEORREFERENCIADA DE INTERVENCIONES DEL PARQUE DE BORDE REDELIMITADO, DEL COMPONENTE PÚBLICO-COLECTIVO Y DE OCUPACIÓN DE LA FASE 3 DEL PLAN CORREGIMENTAL PARA SU INCLUSIÓN COMO POLÍTICA PÚBLICA</t>
  </si>
  <si>
    <t>PRESTACIÓN DE SERVICIOS DE APOYO A LA GESTION PARA LA CELEBRACION DEL DIA DE LA MUJER EN EL MUNICIPIO DE ITAGUI</t>
  </si>
  <si>
    <t>ARRENDAMIENTO DE UN (1) INMUEBLE  (LOCAL COMERCIAL), UBICADO EN LA CARRERA 57 N° 34 -01 COLISEO DE EVENTO DITAIRES (CUBO), CON UN AREA DE 16 M2,CON DESTINACION ESPECIFICA DE CAFETERIA</t>
  </si>
  <si>
    <t>PRESTACION DE SERVICIOS PROFESIONALES PARA DESARROLLAR ACTIVIDADES SOCIO-OCUPACIONALES Y DE MANTENIMIENTO DE HABILIDADES PEDAGOGICAS PARA (50) NIÑOS, NIÑAS Y JOVENES CON DIAGNOSTICO DE DISCAPACIDAD SEVERA, QUE NO ESTAN INCLUIDAS EN LAS INSTITUCIONES EDUCATIVAS DEL MUNICIPIO DE ITAGUI Y QUE NO SON SUSCEPTIBLES DE UN PROCESO DE INCLUSION AL SISTEMA DE EDUCACION REGULAR POR SU NIVEL DE DISCAPACIDAD</t>
  </si>
  <si>
    <t>PRESTACIÓN DE SERVICIOS PROFESIONALES DE INGENIERA CIVIL PARA REALIZAR EL SEGUIMIENTO TÉCNICO EN EL GRUPO DE SUPERVISION DE LA SECRETARIA DE MOVILIDAD AL CONTRATO DE  EJECUCIÓN DEL PROYECTO DE  MODERNIZACIÓN Y ACTUALIZACIÓN DE LA RED SEMAFÓRICA DEL MUNICIPIO DE ITAGUÍ</t>
  </si>
  <si>
    <t>PRESTACIÓN DE SERVICIOS PROFESIONALES DE UNA ABOGADA COMO APOYO A LA SECRETARÍA DE PARTICIPACIÓN E INCLUSIÓN SOCIAL,  EN LOS ASUNTOS RELACIONADOS CON EL DERECHO DE FAMILIA PROPIOS DE LAS ACCIONES DEL PROYECTO “FAMILIAS INTEGRADAS PARA LA CONVIVENCIA” DEL MUNICIPIO DE ITAGUI</t>
  </si>
  <si>
    <t>PRESTACIÓN DE SERVICIOS PROFESIONALES DE UN INGENIERO DE SISTEMAS PARA EL SOPORTE Y AFIANZAMIENTO DEL DESARROLLO Y USO DE HERRAMIENTAS TECNOLÓGICAS PROPIAS DEL PROCESO DEL AREA DE ASEGURAMIENTO Y CONTROL DE LA SECRETARIA DE SALUD Y PROTECCIÓN SOCIAL DEL MUNICIPIO DE ITAGUÍ</t>
  </si>
  <si>
    <t>SUMINISTRO DE REFRIGERIOS PARA APOYAR EL COMITÉ PERMANENTE DE ESTRATIFICACIÓN MENSUAL DEL MUNICIPIO DE ITAGÛÍ PARA EL AÑO 2019</t>
  </si>
  <si>
    <t>IMPULSAR PROGRAMAS Y ACTIVIDADES ARTÍSTICO-CULTURALES DE INTERÉS PÚBLICO DE ACUERDO CON EL PLAN DE DESARROLLO 2016 – 2019 “ITAGÜÍ AVANZA CON EQUIDAD PARA TODOS” A TRAVÉS DE LA EJECUCIÓN DE ACCIONES ESTRATÉGICAS DE LA SECRETARÍA DE EDUCACIÓN Y CULTURA PARA PROMOVER DERECHOS CULTURALES</t>
  </si>
  <si>
    <t>CONTRATO DE PRESTACIÓN DE SERVICIOS PARA LA DIVULGACIÓN Y PROMOCIÓN DE LA IMAGEN INSTITUCIONAL DEL MUNICIPIO DE ITAGÜÍ CON EL EQUIPO PROFESIONAL LEONES FÚTBOL CLUB S.A.</t>
  </si>
  <si>
    <t>PRESTACIÓN DE SERVICIOS PROFESIONALES DE TECNÓLOGA EN CONTROL AMBIENTAL PARA REALIZAR EL SEGUIMIENTO A LA GESTIÓN SOCIO AMBIENTAL EN EL GRUPO DE SUPERVISIÓN DE LA SECRETARÍA DE MOVILIDAD AL CONTRATO DE  EJECUCIÓN DEL PROYECTO DE MODERNIZACIÓN Y ACTUALIZACIÓN DE LA RED SEMAFÓRICA DEL MUNICIPIO DE ITAGUÍ</t>
  </si>
  <si>
    <t>PRESTACIÓN DE SERVICIOS DE APOYO A LA GESTIÓN EN EL GRUPO DE SUPERVISION DE LA SECRETARIA DE MOVILIDAD PARA REALIZAR ACTIVIDADES OPERATIVAS DE VERIFICACIÓN EN CAMPO AL CONTRATO DE EJECUCIÓN DEL PROYECTO DE  MODERNIZACIÓN Y ACTUALIZACIÓN DE LA RED SEMAFÓRICA DEL MUNICIPIO DE ITAGUÍ</t>
  </si>
  <si>
    <t>PRESTACIÓN DE SERVICIOS DE APOYO A LA GESTIÓN EN EL GRUPO DE SUPERVISION DE LA SECRETARIA DE MOVILIDAD COMO COORDINADOR DE CAMPO EN LAS ACTIVIDADES DE VERIFICACIÓN AL CONTRATO DE EJECUCIÓN DEL PROYECTO DE  MODERNIZACIÓN Y ACTUALIZACIÓN DE LA RED SEMAFÓRICA DEL MUNICIPIO DE ITAGUÍ</t>
  </si>
  <si>
    <t>PRESTACION DE SERVICIOS PROFESIONALES DE UN INGENIERO DE SISTEMAS PARA SOPORTAR A LA SECRETARIA DE HACIENDA EN LOS PROCESOS DE CAPTURA Y GENERACION DE DATOS, EN LOS SISTEMAS DE INFORMACION DEL MUNICIPIO DE ITAGUI Y A LA DIRECCION ADMINISTRATIVA DE LAS TIC MIGRANDO LAS APLICACIONES SATELITES ASOCIADAS AL ERP DINAMICA GERENCIAL ALCALDIAS</t>
  </si>
  <si>
    <t>PRESTACIÓN DE SERVICIOS PROFESIONALES A LA SECRETARIA DE MOVILIDAD DEL MUNICIPIO DE ITAGÜÍ EN LAS ACTIVIDADES RELACIONADAS CON EL PROCESO DE SUPERVISIÓN DEL CONTRATO DE CONCESIÓN 250-OAJ-2006, ASESORÍA JURÍDICA AL DESPACHO DEL SECRETARIO DE MOVILIDAD Y ASESORÍA EN LA IMPLEMENTACIÓN DE LA LEY 1730 DE 2014 EN SU FASE INICIAL</t>
  </si>
  <si>
    <t>PRESTACION DE SERVICIOS DE APOYO A LA GESTION PARA REALIZAR LAS PRESENTACIONES ARTISTICAS DE LA SUBSECRETARIA DE JUVENTUD DE LA SECRETARIA DE PARTICIPACION E INCLUSION SOCIAL DURANTE EL AÑO 2019</t>
  </si>
  <si>
    <t>CONTRATO DE ARRENDAMIENTO DE UNA CASETA METÁLICA UBICADA EN UN ÁREA DE 2X1 M2 PARA VENTA DE COMESTIBLES Y BEBIDAS, SITUADA EN EL BARRIO SAN FRANCISCO DEL MUNICIPIO DE ITAGÜÍ, COMUNA 10   ENTRE LAS CALLES 27 Y 28, AL FRENTE DE LA IGLESIA SAN FRANCISCO DE PAULA</t>
  </si>
  <si>
    <t>$ 2.570.400 SIN EROGACION PRESUPUESTAL POR PARTE DEL MUNICIPIO</t>
  </si>
  <si>
    <t>$ 3.600.000 SIN EROGACION PRESUPUESTAL POR PARTE DEL MUNICIPIO</t>
  </si>
  <si>
    <t>$ 4.207.548 SIN EROGACION PRESUPUESTAL POR PARTE DEL MUNICIPIO</t>
  </si>
  <si>
    <t>$ 21.197.268 SIN EROGACION PRESUPUESTAL POR PARTE DEL MUNICIPIO</t>
  </si>
  <si>
    <t>$ 1.860.268 SIN EROGACION PRESUPUESTAL POR PARTE DEL MUNICIPIO</t>
  </si>
  <si>
    <t>$ 65.668.506 SIN EROGACION PRESUPUESTAL POR PARTE DEL MUNICIPIO</t>
  </si>
  <si>
    <t>$ 4.010.400 SIN EROGACION PRESUPUESTAL POR PARTE DEL MUNICIPIO</t>
  </si>
  <si>
    <t>$ 7.541.040 SIN EROGACION PRESUPUESTAL POR PARTE DEL MUNICIPIO</t>
  </si>
  <si>
    <t>$ 1.392.396 SIN EROGACION PRESUPUESTAL POR PARTE DEL MUNICIPIO</t>
  </si>
  <si>
    <t>811017810-6</t>
  </si>
  <si>
    <t>3352817-1</t>
  </si>
  <si>
    <t>800148898-5</t>
  </si>
  <si>
    <t>890901523-6</t>
  </si>
  <si>
    <t>42872102--7</t>
  </si>
  <si>
    <t>900473528-0</t>
  </si>
  <si>
    <t>32329773-5</t>
  </si>
  <si>
    <t>32544713-4</t>
  </si>
  <si>
    <t>811008404-0</t>
  </si>
  <si>
    <t>32339412-4</t>
  </si>
  <si>
    <t>811015014-0</t>
  </si>
  <si>
    <t>811039557-1</t>
  </si>
  <si>
    <t>43827777-0</t>
  </si>
  <si>
    <t>42760462-2</t>
  </si>
  <si>
    <t>890923500-1</t>
  </si>
  <si>
    <t>900281591-0</t>
  </si>
  <si>
    <t>901193313-6</t>
  </si>
  <si>
    <t>1036627821-4</t>
  </si>
  <si>
    <t>15531939-3</t>
  </si>
  <si>
    <t>21653352-6</t>
  </si>
  <si>
    <t>13499033-2</t>
  </si>
  <si>
    <t>3661890-5</t>
  </si>
  <si>
    <t>900937335-9</t>
  </si>
  <si>
    <t>1152688805-8</t>
  </si>
  <si>
    <t>43182890-5</t>
  </si>
  <si>
    <t>71787338-1</t>
  </si>
  <si>
    <t>43795503-0</t>
  </si>
  <si>
    <t>43837374-9</t>
  </si>
  <si>
    <t>32242092-2</t>
  </si>
  <si>
    <t>43621838-6</t>
  </si>
  <si>
    <t>1017199376-1</t>
  </si>
  <si>
    <t>1088286969-1</t>
  </si>
  <si>
    <t>1040748386-5</t>
  </si>
  <si>
    <t>71295290-3</t>
  </si>
  <si>
    <t>890980283-0</t>
  </si>
  <si>
    <t>1017132533-3</t>
  </si>
  <si>
    <t>890906439-8</t>
  </si>
  <si>
    <t>32242701-1</t>
  </si>
  <si>
    <t>30231219-6</t>
  </si>
  <si>
    <t>42756605-3</t>
  </si>
  <si>
    <t>900196085-1</t>
  </si>
  <si>
    <t>31431276-8</t>
  </si>
  <si>
    <t>21792837-1</t>
  </si>
  <si>
    <t>1036656280-3</t>
  </si>
  <si>
    <t>71606341-7</t>
  </si>
  <si>
    <t>900076073-9</t>
  </si>
  <si>
    <t>1128406356-6</t>
  </si>
  <si>
    <t>43971817-2</t>
  </si>
  <si>
    <t>1036649642-7</t>
  </si>
  <si>
    <t>1039457135-0</t>
  </si>
  <si>
    <t>1036641451-0</t>
  </si>
  <si>
    <t>42755501-1</t>
  </si>
  <si>
    <t>43615653-6</t>
  </si>
  <si>
    <t>42994606-0</t>
  </si>
  <si>
    <t>1128427952-6</t>
  </si>
  <si>
    <t>1152209558-1</t>
  </si>
  <si>
    <t>1036601398-7</t>
  </si>
  <si>
    <t>1152450199-1</t>
  </si>
  <si>
    <t>811006904-2</t>
  </si>
  <si>
    <t>900092385-9</t>
  </si>
  <si>
    <t>1037588000-1</t>
  </si>
  <si>
    <t>811007497-0</t>
  </si>
  <si>
    <t>830016046-1</t>
  </si>
  <si>
    <t>1040730888-1</t>
  </si>
  <si>
    <t>1128405710-6</t>
  </si>
  <si>
    <t>1088271383-9</t>
  </si>
  <si>
    <t>43604379-5</t>
  </si>
  <si>
    <t>43728806-1</t>
  </si>
  <si>
    <t>811014616-1</t>
  </si>
  <si>
    <t>900388112-7</t>
  </si>
  <si>
    <t>800088155-3</t>
  </si>
  <si>
    <t>890984002-6</t>
  </si>
  <si>
    <t>900229865-3</t>
  </si>
  <si>
    <t>71730679-0</t>
  </si>
  <si>
    <t>900809338-2</t>
  </si>
  <si>
    <t>900155293-1</t>
  </si>
  <si>
    <t>890980074-8</t>
  </si>
  <si>
    <t>53084303-1</t>
  </si>
  <si>
    <t>71654569-3</t>
  </si>
  <si>
    <t>79059169-8</t>
  </si>
  <si>
    <t>8157599-3</t>
  </si>
  <si>
    <t>70290230-5</t>
  </si>
  <si>
    <t>1053799241-1</t>
  </si>
  <si>
    <t>1036637241-5</t>
  </si>
  <si>
    <t>811023500-2</t>
  </si>
  <si>
    <t>43834870-7</t>
  </si>
  <si>
    <t>71671625-1</t>
  </si>
  <si>
    <t>71776803-3</t>
  </si>
  <si>
    <t>19111056-8</t>
  </si>
  <si>
    <t>71381750-8</t>
  </si>
  <si>
    <t>900711442-8</t>
  </si>
  <si>
    <t>42758572-8</t>
  </si>
  <si>
    <t>70413758-1</t>
  </si>
  <si>
    <t>42764935-2</t>
  </si>
  <si>
    <t>32354223-1</t>
  </si>
  <si>
    <t>1088271385-3</t>
  </si>
  <si>
    <t>901248014-7</t>
  </si>
  <si>
    <t>43169183-2</t>
  </si>
  <si>
    <t>1017190086-1</t>
  </si>
  <si>
    <t>43757876-0</t>
  </si>
  <si>
    <t>70415256-5</t>
  </si>
  <si>
    <t>1121842414-9</t>
  </si>
  <si>
    <t>70077647-0</t>
  </si>
  <si>
    <t>71361128-0</t>
  </si>
  <si>
    <t>900143645-1</t>
  </si>
  <si>
    <t>39388172-6</t>
  </si>
  <si>
    <t>900456357-6</t>
  </si>
  <si>
    <t>1040735882-0</t>
  </si>
  <si>
    <t>811041984-1</t>
  </si>
  <si>
    <t>900065751-7</t>
  </si>
  <si>
    <t>1036658275-5</t>
  </si>
  <si>
    <t>1036639972-1</t>
  </si>
  <si>
    <t>43184217-7</t>
  </si>
  <si>
    <t>43753811-4</t>
  </si>
  <si>
    <t>1037599445-0</t>
  </si>
  <si>
    <t>1036644571-1</t>
  </si>
  <si>
    <t>98626497-0</t>
  </si>
  <si>
    <t>42762170-6</t>
  </si>
  <si>
    <t>1036664501-1</t>
  </si>
  <si>
    <t>35696599-3</t>
  </si>
  <si>
    <t>1040035833-6</t>
  </si>
  <si>
    <t>1036665651-0</t>
  </si>
  <si>
    <t>900209411-8</t>
  </si>
  <si>
    <t>1036674951-3</t>
  </si>
  <si>
    <t>98624205-8</t>
  </si>
  <si>
    <t>98525915-4</t>
  </si>
  <si>
    <t>8103088-1</t>
  </si>
  <si>
    <t>70099647-5</t>
  </si>
  <si>
    <t>1036647262-2</t>
  </si>
  <si>
    <t>1036646380-9</t>
  </si>
  <si>
    <t>1035434986-8</t>
  </si>
  <si>
    <t>43047220-3</t>
  </si>
  <si>
    <t>1040748502-3</t>
  </si>
  <si>
    <t>98523354-3</t>
  </si>
  <si>
    <t>1036627501-2</t>
  </si>
  <si>
    <t>43867411-1</t>
  </si>
  <si>
    <t>1036678804-7</t>
  </si>
  <si>
    <t>15339679-1</t>
  </si>
  <si>
    <t>800214001-9</t>
  </si>
  <si>
    <t>1026153220-6</t>
  </si>
  <si>
    <t>900285489-5</t>
  </si>
  <si>
    <t>1036639011-7</t>
  </si>
  <si>
    <t>890982356-9</t>
  </si>
  <si>
    <t>43068550-9</t>
  </si>
  <si>
    <t>51869932-5</t>
  </si>
  <si>
    <t>1128435044-7</t>
  </si>
  <si>
    <t>1007253425-9</t>
  </si>
  <si>
    <t>71742615-1</t>
  </si>
  <si>
    <t>900351043-7</t>
  </si>
  <si>
    <t>43714630-1</t>
  </si>
  <si>
    <t>1152192538-6</t>
  </si>
  <si>
    <t>1042773145-1</t>
  </si>
  <si>
    <t>1087551792-6</t>
  </si>
  <si>
    <t>900337294-0</t>
  </si>
  <si>
    <t>4 MESES</t>
  </si>
  <si>
    <t>3 MESES</t>
  </si>
  <si>
    <t>24 DIAS Y 11 MESES</t>
  </si>
  <si>
    <t>22 DIAS Y 11 MESES</t>
  </si>
  <si>
    <t>11 MESES Y 15 DIAS</t>
  </si>
  <si>
    <t xml:space="preserve">11 MESES </t>
  </si>
  <si>
    <t>15 DIAS Y 10 MESES</t>
  </si>
  <si>
    <t>10 MESES Y 15 DIAS</t>
  </si>
  <si>
    <t>16 DIAS Y 11 MESES</t>
  </si>
  <si>
    <t>15 DIAS Y 11 MESES</t>
  </si>
  <si>
    <t>14 DIAS Y 11 MESES</t>
  </si>
  <si>
    <t>10 DIAS Y 10 MESES</t>
  </si>
  <si>
    <t>1 MES</t>
  </si>
  <si>
    <t xml:space="preserve">10 MESES </t>
  </si>
  <si>
    <t>10 MESES Y 5 DIAS</t>
  </si>
  <si>
    <t>7 DIAS Y 10 MESES</t>
  </si>
  <si>
    <t>15 DIAS Y 9 MESES</t>
  </si>
  <si>
    <t>8 MESES Y 15 DIAS</t>
  </si>
  <si>
    <t>10 MESES Y 6 DIAS</t>
  </si>
  <si>
    <t>1 MESES</t>
  </si>
  <si>
    <t>10 MESES Y 20 DIAS</t>
  </si>
  <si>
    <t>7 MESES Y 13 DIAS</t>
  </si>
  <si>
    <t>14 DIAS Y 10 MESES</t>
  </si>
  <si>
    <t>21 DIAS Y 10 MESES</t>
  </si>
  <si>
    <t>18 DIAS Y 10 MESES</t>
  </si>
  <si>
    <t>15 DIAS Y 4 MESES</t>
  </si>
  <si>
    <t>226 DIAS</t>
  </si>
  <si>
    <t>13 DIAS Y 9 MESES</t>
  </si>
  <si>
    <t>11 DIAS Y 10 MESES</t>
  </si>
  <si>
    <t>9 DIAS Y 9 MESES</t>
  </si>
  <si>
    <t>27 DIAS Y 9 MESES</t>
  </si>
  <si>
    <t>4 SEMANAS</t>
  </si>
  <si>
    <t>25 DIAS Y 9 MESES</t>
  </si>
  <si>
    <t>1 DIA</t>
  </si>
  <si>
    <t>9 MESES Y 15 DIAS</t>
  </si>
  <si>
    <t>SJ-189-2019</t>
  </si>
  <si>
    <t>BARRIENTOS RENDON ANDRES FELIPE</t>
  </si>
  <si>
    <t>PRESTACIÓN DE SERVICIOS PROFESIONALES PARA LA ASESORIA Y ACOMPAÑAMIENTO FINANCIERO A LA GESTIÓN DE LA ALCALDIA MUNICIPAL EN LAS DIFERENTES JUNTAS O SIMILARES EN LOS QUE PARTICIPE O HAGA PARTE.</t>
  </si>
  <si>
    <t>SECRETARIA DE SALUD Y PROTECCION  SOCIAL</t>
  </si>
  <si>
    <t>DEPARTAMENTO ADMINISTRATIVO DE PLANEACION</t>
  </si>
  <si>
    <t>SECRETARIA MOVILIDAD</t>
  </si>
  <si>
    <t>SECRETARIA INFRAESTRUCTURA</t>
  </si>
  <si>
    <t>SECRETARIA DE MEDIO AMBIENTE</t>
  </si>
  <si>
    <t>SECRETARIA MEDIO AMBIENTE</t>
  </si>
  <si>
    <t>SECRETARIA  DE PARTICIPACION INCLUSION SOCIAL</t>
  </si>
  <si>
    <t>SECRETARIA DE MOVILIDAD</t>
  </si>
  <si>
    <r>
      <t>ARRENDAMIENTO DE UN LOTE DE TERRENO MÁS CONSTRUCCIÓN CON UN ÁREA DE 25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r>
    <r>
      <rPr>
        <b/>
        <sz val="9"/>
        <color theme="1"/>
        <rFont val="Times New Roman"/>
        <family val="1"/>
      </rPr>
      <t xml:space="preserve"> </t>
    </r>
  </si>
  <si>
    <r>
      <t>PRESTACIÓN DE SERVICIOS PROFESIONALES PARA LA GESTIÓN INTEGRAL DE LA SECRETARÍA DE SALUD Y PROTECCIÓN SOCIAL DE MANERA ESPECÍFICA EN EL APOYO AL SEGUIMIENTO E IMPLEMENTACIÓN DE LOS COMPONENTES DEL SISTEMA OBLIGATORIO DE GARANTÍA DE LA CALIDAD Y DE LAS RUTAS INTEGRADAS EN SALUD.</t>
    </r>
    <r>
      <rPr>
        <b/>
        <sz val="9"/>
        <color theme="1"/>
        <rFont val="Calibri"/>
        <family val="2"/>
      </rPr>
      <t xml:space="preserve"> </t>
    </r>
  </si>
  <si>
    <t>Adicion n. 1 en tiempo por 1 mes,que va desde el  01  al 31 de marzo del 2019</t>
  </si>
  <si>
    <t>3 meses</t>
  </si>
  <si>
    <t>Adicion n. 1 en tiempo(25 dias) que va desde el 05 de marzo,hasta el 29 de marzo del 2019</t>
  </si>
  <si>
    <t>55 dias</t>
  </si>
  <si>
    <t>SGM-190-2019</t>
  </si>
  <si>
    <t>SSYPS-191-2019</t>
  </si>
  <si>
    <t>SPIS-192-2019</t>
  </si>
  <si>
    <t>AREAS PORTATILES S.A.S.</t>
  </si>
  <si>
    <t>HERRERA ZAPATA WILMANN ALEXANDER</t>
  </si>
  <si>
    <t>CORPORACION PARA LA CULTURA, LA EDUCACION, EL DESARROLLO SOCIAL Y AMBIENTAL DE COLOMBIA "CORCEDSA"</t>
  </si>
  <si>
    <t>ARRENDAMIENTO DE OFICINA PORTÁTIL PARA JUZGADO DE PEQUEÑAS CAUSAS DEL MUNICIPIO DE ITAGÜÍ</t>
  </si>
  <si>
    <t>PRESTACIÓN DE SERVICIOS PROFESIONALES PARA APOYAR A LA SECRETARÍA DE SALUD Y PROTECCIÓN SOCIAL, EN EL DESARROLLO DEL PROGRAMA “SALUD Y ÁMBITO LABORAL” DIRIGIDO A LAS MIPYMES Y AL SECTOR INFORMAL  DEL MUNICIPIO DE ITAGUI</t>
  </si>
  <si>
    <t>PRESTACION DE SERVICIOS DE APOYO A LA GESTION PARA ACTIVIDADES ARTISTICAS Y CULTURALES DE LA SUBSECRETARIA DE PARTICIPACION Y GESTION COMUNITARIA</t>
  </si>
  <si>
    <t>9 MESE</t>
  </si>
  <si>
    <t>SEYC-193-2019</t>
  </si>
  <si>
    <t>SH-194-2019</t>
  </si>
  <si>
    <t>SEYC-195-2019</t>
  </si>
  <si>
    <t>SJ-198-2019</t>
  </si>
  <si>
    <t>SEYC-199-2019</t>
  </si>
  <si>
    <t>SG-200-2019</t>
  </si>
  <si>
    <t>AM-202-2019</t>
  </si>
  <si>
    <t>SMA-203-2019</t>
  </si>
  <si>
    <t>SVH-204-2019</t>
  </si>
  <si>
    <t>DAP-205-2019</t>
  </si>
  <si>
    <t>SDYR-206-2019</t>
  </si>
  <si>
    <t>PRESTACION DE SERVICIOS PROFESONALES PARA DESARROLLAR ACTIVIDADES SOCIO-OCUPACIONALES Y DE MANTENIMIENTO DE HABILIDADES PEDAGOGICAS PARA (78) NIÑOS, NIÑAS Y JOVENES CON DIAGNOSTICO DE DISCAPACIDAD SEVERA, QUE NO ESTAN INCLUIDAS EN LAS INSTITUCIONES EDUCATIVAS DEL MUNICIPIO DE ITAGUI Y QUE NO SON SUSCEPTIBLES DE UN PROCESO DE INCLUSION AL SISTEMA DE EDUCACION REGULAR POR SU NIVEL DE DISCAPACIDAD</t>
  </si>
  <si>
    <t>CONTRATO DE PRESTACION DE SERVICIOS PARA LA ACTUALIZACION, SOPORTE, MANTENIMIENTO Y DESARROLLO REMOTO Y A DISTANCIA PARA EL SISTEMA DE INFORMACIÓN “DINÁMICA GERENCIAL ALCALDIAS”</t>
  </si>
  <si>
    <t xml:space="preserve">PRESTACION DE SERVICIOS DE APOYO A LA GESTION EN ACTIVIDADES ASISTENCIALES PARAREALIZAR EL SEGUIMIENTO AL SISTEMA DE MATRICULA SIMAT, DURANTE EL AÑO 2019 </t>
  </si>
  <si>
    <t>CONSULTORÍA PARA DESARROLLAR ACTIVIDADES TÉCNICAS, ADMINISTRATIVAS, LEGAL Y FINANCIERA PARA LA EJECUCIÓN DE LOS PROGRAMAS DE SEGURIDAD ALIMENTARIA Y NUTRICIONAL DEL MUNICIPIO DE ITAGUI EN EL AÑO 2019</t>
  </si>
  <si>
    <t>ALIADO ESTRATEGICO QUE EJECUTE PROGRAMAS DE SEGURIDAD ALIMENTARIA Y NUTRICIONAL DEL MUNICIPIO DE ITAGUI EN EL AÑO 2019</t>
  </si>
  <si>
    <t>PRESTACIÓN DE SERVICIOS PROFESIONALES EN ACOMPAÑAMIENTO, ASESORÍA, Y SEGUIMIENTO A LA GESTIÓN JURÍDICA IMPLÍCITA EN LOS ACTOS DE DELEGACIÓN DE FUNCIONES Y COMPETENCIAS, DESCONCENTRACIÓN, CONTRATACIÓN, Y DECISIONES ADMINISTRATIVAS DE LA ENTIDAD, Y APOYO JURÍDICO EN ACTUACIONES REQUERIDAS PARA ELLO</t>
  </si>
  <si>
    <t>PRESTACIÓN DE SERVICIOS PROFESIONALES PARA EL FORTALECIMIENTO DE LOS PROGRAMAS DE METODOLOGÍA INTEGRAL DE FORMACIÓN BILINGUISMO HABILIDADES Y REDES PEDAGÓGICAS EN LAS INSTITUCIONES EDUCATIVAS OFICIALES DEL MUNICIPIO DE ITAGUI</t>
  </si>
  <si>
    <t>PRESTACIÓN DE SERVICIOS PROFESIONALES PARA REALIZAR LA AUDITORIA DE SEGUIMIENTO AL SISTEMA DE GESTIÓN DE CALIDAD BAJO LAS NORMAS NTC GP: 2009 Y LA ISO 9001:2015, EN EL MUNICIPIO DE ITAGÜÍ</t>
  </si>
  <si>
    <t>PRESTACIÓN DEL SERVICIO DE MENSAJERÍA EXPRESA Y COURIER EN MOTO (IN HOUSE) PARA LA DISTRIBUCIÓN Y ENTREGA DE LOS ENVÍOS DE TODAS LAS DEPENDENCIAS DE LA ADMINISTRACIÓN MUNICIPAL DE ITAGÜÍ PARA EL AÑO 2019</t>
  </si>
  <si>
    <t>PRESTACIÓN DE SERVICIOS DE APOYO A LA GESTION  EN SOPORTE Y MANTENIMIENTO A LA INFRAESTRUCTURA TECNOLOGICA DE COMUNICACIONES  DEL MUNICIPIO DE ITAGUI</t>
  </si>
  <si>
    <t>PRESTACION DE SERVICIOS DE APOYO A LA GESTION PARA LA IMPLEMENTACION DE GUIAS AMBIENTALES DEL HUMEDAL DITAIRES PARA PROMOVER ACCIONES DE SENSIBILIZACION COLECTIVA, RECORRIDOS DE LECTURA Y RECONOCIMIENTO DE TERRITORIO, CON LOS DIFERENTES ACTORES DEL MUNICIPIO DE ITAGUI</t>
  </si>
  <si>
    <t>PRESTACIÓN DE SERVICIOS PROFESIONALES DE UN CONTADOR PÚBLICO PARA ASESORAR Y SOPORTAR CONTABLEMENTE LA EJECUCIÓN DE LOS CONVENIOS INTERADMINISTRATIVOS DE COFINANCIACIÓN SUSCRITOS POR LA SECRETARÍA DE VIVIENDA Y HÁBITAT</t>
  </si>
  <si>
    <t>CONTRATO DE PRESTACIÓN DE SERVICIOS PROFESIONALES DE UN INGENIERO INDUSTRIAL PARA ACOMPAÑAR LA ESTRUCTURACIÓN ORGANIZACIONAL DE UN SISTEMA DE ADMINISTRACIÓN, GESTIÓN Y CONTROL PARA ÁREA RURAL EN EL MARCO DEL PLAN CORREGIMENTAL EL MANZANILLO COMO POLÍTICA PÚBLICA EN LA FASE 3</t>
  </si>
  <si>
    <t xml:space="preserve"> DESARROLLAR LOS PROGRAMAS Y ACTIVIDADES DE INTERÉS PÚBLICO PARA LA PROMOCIÓN, EL FOMENTO Y LA FORMACIÓN INTEGRAL DE NIÑOS, NIÑAS Y JÓVENES ADOLESCENTES EN EDADES ENTRE LOS 5 A 17 AÑOS DEL MUNICIPIO DE ITAGUI COMO BENEFICIARIOS DE LAS ESCUELAS SOCIO DEPORTIVAS DEL REAL MADRID EN CONVENIO SUSCRITO CON LA FUNDACION CONCIVICA PARA EL AÑO 2019</t>
  </si>
  <si>
    <t>EJECUTAR LOS PROGRAMAS Y PROYECTOS DE ACUERDO A LAS POLITICAS PÚBLICAS DEL DEPORTE, ENMARCADOS EN EL MODELO DE GESTIÓN DEPORTIVO Y RECREATIVO DEL MUNICIPIO DE ITAGÜÍ EN EL AÑO 2019</t>
  </si>
  <si>
    <t>CORPORACION CENTRO DE ATENCION ESPECIALIZADA CRECER</t>
  </si>
  <si>
    <t>SISTEMAS Y ASESORIAS DE COLOMBIA S.A.-SYAC S.A.</t>
  </si>
  <si>
    <t>CORPORACION COMUNIQUEMONOS-SIMAT</t>
  </si>
  <si>
    <t>COOPERATIVA DE TRABAJO ASOCIADO BIENESTAR COLOMBIA-COOPBIENESTAR COLOMBIA C.T.A.</t>
  </si>
  <si>
    <t>BARANDA LAWYERS CONSULTING S.A.S.</t>
  </si>
  <si>
    <t>INSTRUIMOS LTDA</t>
  </si>
  <si>
    <t>INSTITUTO COLOMBIANO DE NORMAS TECNICAS Y CERTIFICACION - ICONTEC</t>
  </si>
  <si>
    <t>TORO CORREA CONSTANTINO PABLO</t>
  </si>
  <si>
    <t>TAVERA CARDENAS SARA</t>
  </si>
  <si>
    <t>VIVAS ALVAREZ CLAUDIA PATRICIA</t>
  </si>
  <si>
    <t>RUEDA CASTAÑEDA NELSON DE JESUS</t>
  </si>
  <si>
    <t>LA COROPORACION CUATRO X CUATRO GROUP</t>
  </si>
  <si>
    <t>274 DIAS</t>
  </si>
  <si>
    <t>222 DIAS</t>
  </si>
  <si>
    <t>7 MESES Y 15 DIAS</t>
  </si>
  <si>
    <t>SDYR-207-2019</t>
  </si>
  <si>
    <t>SEYC-196-2019</t>
  </si>
  <si>
    <t>SEYC-197-2019</t>
  </si>
  <si>
    <t>SG-201-2019</t>
  </si>
  <si>
    <t>800105819-2</t>
  </si>
  <si>
    <t>900340814-1</t>
  </si>
  <si>
    <t>71797507-0</t>
  </si>
  <si>
    <t>71291052-9</t>
  </si>
  <si>
    <t>900295212-5</t>
  </si>
  <si>
    <t>71731383-0</t>
  </si>
  <si>
    <t>811039146-8</t>
  </si>
  <si>
    <t>811027932-9</t>
  </si>
  <si>
    <t>800149562-0</t>
  </si>
  <si>
    <t>811010647-1</t>
  </si>
  <si>
    <t>860012336-1</t>
  </si>
  <si>
    <t>98708037-9</t>
  </si>
  <si>
    <t>69006254-2</t>
  </si>
  <si>
    <t>8403072-1</t>
  </si>
  <si>
    <t>SECRETARIA DE DEPORTES Y RECREACION</t>
  </si>
  <si>
    <t>800.217.632-1</t>
  </si>
  <si>
    <t>900310324-6</t>
  </si>
  <si>
    <t>900555565-6</t>
  </si>
  <si>
    <t>Adicion n. 1  que va por 1 mes y 15 dias o sea desde el 21 noviembre al 30 Diciembre del 2019</t>
  </si>
  <si>
    <t>15 dias y 12 meses</t>
  </si>
  <si>
    <t>Adicion n. 3 en tiempo y valor   por  11 dias y 2 meses ,que va desde el 21 de marzo al 31 de mayo del 2019 ,Adicion n. 1 en tiempo y valor (3 meses y 5 dias) que va desde el 16 Dic  al 20 de marzo del 2018,a</t>
  </si>
  <si>
    <t>Adicion n. 1 en tiempo y valor de 1 mes que va, desde el 01 de Abril hasta el 30 de Abril del 2019</t>
  </si>
  <si>
    <t>Adicion n. 4 en t y v de 5 dias que va desde el 01 de abril al 5 de Abril del 2019,Adicion n. 2 en tiempo (3 meses) que va desde el 01 de Enero al 31 de marzo del 2019</t>
  </si>
  <si>
    <t>11  y 5 diasmeses</t>
  </si>
  <si>
    <t>Adicion n. 4 tiempo y valor por 7 dias que va desde el 01 de abril al 07 de abril del 2019,Adicion n. 1 en tiempo (3 meses) que va desde el 01 de Enero al 31 de Marzo del 2019</t>
  </si>
  <si>
    <t>Adicio n. 4 en tiempo por 1 mes que va desde el 01 de abril al 30 de abril del 2019Adicion n. 2 en tiempo (3 meses) que va desde el 01 de Enero al 31 de marzo del 2019</t>
  </si>
  <si>
    <t>ABRIL-MAYO-JUNIO DEL 2019</t>
  </si>
  <si>
    <t>SGM-208-2019</t>
  </si>
  <si>
    <t>SSA-209-2019</t>
  </si>
  <si>
    <t>SEYC-210-2019</t>
  </si>
  <si>
    <t>SSA-211-2019</t>
  </si>
  <si>
    <t>AM-212-2019</t>
  </si>
  <si>
    <t>SMA-213-2019</t>
  </si>
  <si>
    <t>SGM-214-2019</t>
  </si>
  <si>
    <t>SDYR-215-2019</t>
  </si>
  <si>
    <t>SSA-216-2019</t>
  </si>
  <si>
    <t>SPIS-217-2019</t>
  </si>
  <si>
    <t>SMA-218-2019</t>
  </si>
  <si>
    <t>SMA-219-2019</t>
  </si>
  <si>
    <t>SEYC-220-2019</t>
  </si>
  <si>
    <t>SSA-221-2019</t>
  </si>
  <si>
    <t>AM-222-2019</t>
  </si>
  <si>
    <t>SMA-223-2019</t>
  </si>
  <si>
    <t>SEYC-224-2019</t>
  </si>
  <si>
    <t>SEYC-225-2019</t>
  </si>
  <si>
    <t>SEYC-226-2019</t>
  </si>
  <si>
    <t>SI-227-2019</t>
  </si>
  <si>
    <t>SSA-228-2019</t>
  </si>
  <si>
    <t>SSA-229-2019</t>
  </si>
  <si>
    <t>SSA-230-2019</t>
  </si>
  <si>
    <t>SSA-231-2019</t>
  </si>
  <si>
    <t>SSYPS-232-2019</t>
  </si>
  <si>
    <t>SSA-233-2019</t>
  </si>
  <si>
    <t>SGM-234-2019</t>
  </si>
  <si>
    <t>DAP-235-2019</t>
  </si>
  <si>
    <t>DAP-236-2019</t>
  </si>
  <si>
    <t>DAP-237-2019</t>
  </si>
  <si>
    <t>SMA-238-2019</t>
  </si>
  <si>
    <t>SSYPS-239-2019</t>
  </si>
  <si>
    <t>SI-240-2019</t>
  </si>
  <si>
    <t>SSYPS-241-2019</t>
  </si>
  <si>
    <t>SPIS-242-2019</t>
  </si>
  <si>
    <t>SGM-243-2019</t>
  </si>
  <si>
    <t>SSYPS-244-2019</t>
  </si>
  <si>
    <t>AM-245-2019</t>
  </si>
  <si>
    <t>SGM-246-2019</t>
  </si>
  <si>
    <t>SMA-247-2019</t>
  </si>
  <si>
    <t>SEYC-248-2019</t>
  </si>
  <si>
    <t>AM-249-2019</t>
  </si>
  <si>
    <t>SM-250-2019</t>
  </si>
  <si>
    <t>SEYC-251-2019</t>
  </si>
  <si>
    <t>SI-252-2019</t>
  </si>
  <si>
    <t>SEYC-253-2019</t>
  </si>
  <si>
    <t>SH-254-2019</t>
  </si>
  <si>
    <t>SI-255-2019</t>
  </si>
  <si>
    <t>AM-256-2019</t>
  </si>
  <si>
    <t>SI-257-2019</t>
  </si>
  <si>
    <t>SH-258-2019</t>
  </si>
  <si>
    <t>SSYPS-259-2019</t>
  </si>
  <si>
    <t>SI-260-2019</t>
  </si>
  <si>
    <t>SEYC-261-2019</t>
  </si>
  <si>
    <t>AM-262-2019</t>
  </si>
  <si>
    <t>SSYPS-263-2019</t>
  </si>
  <si>
    <t>SGM-264-2019</t>
  </si>
  <si>
    <t>SJ-265-2019</t>
  </si>
  <si>
    <t>SSYPS-266-2019</t>
  </si>
  <si>
    <t>SSYPS-267-2019</t>
  </si>
  <si>
    <t>SSA-268-2019</t>
  </si>
  <si>
    <t>SGM-269-2019</t>
  </si>
  <si>
    <t>SSYPS-270-2019</t>
  </si>
  <si>
    <t>DAP-271-2019</t>
  </si>
  <si>
    <t>SSYPS-272-2019</t>
  </si>
  <si>
    <t>SSA-273-2019</t>
  </si>
  <si>
    <t>SSA-274-2019</t>
  </si>
  <si>
    <t>SI-275-2019</t>
  </si>
  <si>
    <t>SPIS-276-2019</t>
  </si>
  <si>
    <t>SSA-277-2019</t>
  </si>
  <si>
    <t>SI-278-2019</t>
  </si>
  <si>
    <t>SEYC-279-2019</t>
  </si>
  <si>
    <t>SEYC-280-2019</t>
  </si>
  <si>
    <t>SSYPS-281-2019</t>
  </si>
  <si>
    <t>SSA-282-2019</t>
  </si>
  <si>
    <t>SM-283-2019</t>
  </si>
  <si>
    <t>ARRENDAMIENTO DE INMUEBLE PARA EL COMANDO DE LA POLICÍA MILITAR DEL EJÉRCITO EN EL MUNICIPIO DE ITAGUÍ, UBICADO EN LA CARRERA 68 N° 67-06, CON FOLIO DE MATRÍCULA INMOBILIARIA No. 001-133138</t>
  </si>
  <si>
    <t>CONTRATO DE ARRENDAMIENTO DE UN (1) BIEN INMUEBLE UBICADO EN LA CARRERA 65 N° 25A-63, SAN FRANCISCO</t>
  </si>
  <si>
    <t>CONTRATO INTERADMINISTRATIVO PARA FORTALECER LA PRACTICA DOCENTE DE ENSEÑANZA-APRENDIZAJE EN LAS AREAS DE LENGUAJE Y MATEMATICAS A LOS ESTUDIANTES DE PREESCOLAR Y BASICA PRIMARIA EN LAS INSTITUCIONES EDUCATIVAS OFICIALES DEL MUNICIPIO DE ITAGUI</t>
  </si>
  <si>
    <t>PRESTACION DE SERVICIOS EN ACTIVIDADES ADMINISTRATIVAS PARA LA RENOVACION DEL CERTIFICADO DE RESPONSABILIDAD SOCIAL EMPRESARIAL DEL MUNICIPIO DE ITAGUI</t>
  </si>
  <si>
    <t>PRESTACIÓN DEL SERVICIO DE VIGILANCIA PRIVADA PARA LAS SEDES EDUCATIVAS, SEDES CENTRALIZADAS Y DESCENTRALIZADAS DEL MUNICIPIO DE ITAGÜÍ, ASÍ COMO LA CONTINUIDAD DE LAS ESTRATEGIAS DE SISTEMAS DE SEGURIDAD ELECTRÓNICA PARA EL AÑO DE 2019</t>
  </si>
  <si>
    <t>EJECUTAR ALGUNOS PROGRAMAS  DE LAS POLÍTICAS PÚBLICAS DEL DEPORTE, ENMARCADOS EN EL MODELO DE GESTIÓN DEPORTIVO Y RECREATIVO DEL MUNICIPIO DE ITAGÜÍ EN EL AÑO 2019 PARA LOS PROGRAMAS 1.4.1 Y 1.4.2, Y   PROMOCIÓN DE LA PARTICIPACIÓN   EN PROCESOS  DE DESARROLLO DEPORTIVO EN LAS I.E DEL MUNICIPIO</t>
  </si>
  <si>
    <t>ARRENDAMIENTO DE UN (1) INMUEBLE (LOCAL COMERCIAL), UBICADO EN LA CALLE 76 X CARRERA 52D LO BD VALLE S 2 (CENTRO COMERCIAL INTEGRAL PARQUE DE LAS LUCES), DESTINADO PARA CAFETERIA</t>
  </si>
  <si>
    <t>PRESTACIÓN DE SERVICIOS DE APOYO A LA GESTIÓN PARA REALIZAR ACTIVIDADES LOGISTICAS MEDIANTE PRESENTACIONES ARTISTICAS, CULTURALES Y LUDICAS, A FIN DE PROMOVER LA INCLUSIÓN DE LA POBLACIÓN ETNICA Y LGBTI DEL MUNICIPIO DE ITAGÜÍ</t>
  </si>
  <si>
    <t>ADQUISICION DE PAQUETE CORPORATIVO DE LICENCIAS ARCGIS 2019 PARA EL MUNICIPIO DE ITAGUI</t>
  </si>
  <si>
    <t>PRESTACION DE SERVICIOS PROFESIONALES DE UNA ECONOMISTA AGRICOLA COMO SOPORTE EN LAS ACCIONES DE INSPECCION, VIGILANCIA Y CONTROL AMBIENTAL PERIODICO EN LAS AREAS DE RESERVA DE LA JURISDICCION Y EN LOS PREDIOS PUBLICOS DE IMPORTANCIA AMBIENTAL A CARGO DE LA SECRETARIA DE MEDIO AMBIENTE DEL MUNICIPIO DE ITAGUI</t>
  </si>
  <si>
    <t>PRESTACION DE SERVICIOS PROFESIONALES DE COMUNICACIÓN Y PERIODISMO PARA EL ACOMPAÑAMIENTO A LA SECRETARIA DE EDUCACION Y CULTURA EN LA REALIZACION DE ACTIVIDADES QUE FORTALEZCAN LA ESTRATEGIA "EDUCAR MIENTRAS SE INFORMA" EN LAS VEINTICIATRO (24) INSTITUCIONES EDUCATIVAS OFICIALES DEL MUNICIPIO DE ITAGUI</t>
  </si>
  <si>
    <t>PRESTACIÓN DE SERVICIOS PROFESIONALES  PARA EL DESARROLLO Y EJECUCIÓN DE ACTIVIDADES Y EVENTOS DEL PLAN INSTITUCIONAL DE BIENESTAR ESTÍMULOS E INCENTIVOS PIBEI, Y ACTIVIDADES CONTEMPLADAS EN EL ACUERDO SINDICAL 2017-2019</t>
  </si>
  <si>
    <t>PRESTACIÓN DE SERVICIOS PARA EL MANTENIMIENTO, SOPORTE Y ACTUALIZACIÓN DE LA LICENCIA DE SOFTWARE DENOMINADO MEJORAMISO, PARA EL MEJORAMIENTO DEL SISTEMA DE GESTIÓN DE LA OFICINA DE CONTROL INTERNO DE GESTIÓN Y DEMÁS DEPENDENCIAS DEL MUNICIPIO DE ITAGÜÍ</t>
  </si>
  <si>
    <t>PRESTACIÓN DE SERVICIOS DE APOYO A LA GESTIÓN DE TECNÓLOGO EN PRODUCCIÒN AGRÌCOLA PARA APOYAR LA EXTENSIÓN AGROPECUARIA Y LA ASISTENCIA TÉCNICA Y EN EL MUNICIPIO DE ITAGÜÍ</t>
  </si>
  <si>
    <t>PRESTACIÓN DE SERVICIOS DE APOYO A LA GESTIÓN EN ACTIVIDADES OPERATIVAS EN EL FORTALECIMIENTO Y  EJECUCIÓN DEL  PROYECTO “PRE-DANZA Y DANZA DIRIGIDO A NIÑOS Y NIÑAS, ADOLECENTES, JOVENES Y ADULTOS DEL MUNICIPIO DE ITAGUI” EN EL MARCO DE LA COFINANCIACIÓN 2019 OTORGADA POR EL INSTITUTO DE CULTURA Y PATRIMONIO DE ANTIOQUIA (ICPA) AL ENTE TERRITORIAL</t>
  </si>
  <si>
    <t>PRESTACION DE SERVICIOS PROFESIONALES PARA LA IMPLEMENTACION Y GESTION DE INNOVACIONES EDUCATIVAS, MEDIANTE ESTRATEGIAS Y PROCESOS QUE APORTEN AL LOGRO DE LAS METAS ESTABLECIDAS EN EL ACUERDO 010 DE 2015 PARA LA "INNOVACION EDUCATIVA CON USO INTELIGENTE DE LAS TECNOLOGIAS" EN LAS INSTITUCIONES EDUCATIVAS OFICIALES DEL MUNICIPIO DE ITAGUI</t>
  </si>
  <si>
    <t>PRESTACIÓN DE SERVICIOS PROFESIONALES PARA REALIZAR AUDITORIA, SEGUIMIENTO Y RENOVACION DEL SISTEMA DE GESTIÓN DE CALIDAD (S.G.C) EN VEINTIDÓS (22)  INSTITUCIONES EDUCATIVAS OFICIALES, Y A LA SECRETARÍA DE EDUCACIÓN Y CULTURA DEL MUNICIPIO DE ITAGÜÍ, SEGÚN LA NORMA TECNICA  COLOMBIANA ISO 9001:2015</t>
  </si>
  <si>
    <t>PRESTACION DE SERVICIOS PROFESIONALES EN AREAS AFINES A LA INGENIERIA PARA REALIZAR EL ACOMPAÑAMIENTO A LA SECRETARIA DE INFRAESTRUCTURA EN LA ACTUALIZACION DEL INVENTARIO DE REDES DE SERVICIOS PUBLICOS DEL MUNICIPIO DE ITAGUI</t>
  </si>
  <si>
    <t>ARRENDAMIENTO DE DIECISÉIS (16) LOCALES COMERCIALES Y DOS (2) CELDAS DE PARQUEADERO, PARA USO DE LA ADMINISTRACIÓN MUNICIPAL DESTINADOS COMO OFICINAS PARA LA SECRETARÍA DE PARTICIPACIÓN E INCLUSIÓN SOCIAL DEL MUNICIPIO DE ITAGÜÍ</t>
  </si>
  <si>
    <t>CONTRATO DE ARRENDAMIENTO DE UNA (01) OFICINA (213), UNA (1) CELDA DE PARQUEADERO, UBICADA EN EL CENTRO COMERCIAL ITAGÜÍ, PARA LA PRESTACIÓN ADECUADA Y EFICIENTE DE LOS SERVICIOS DE  LA DIRECCIÓN ADMINISTRATIVA DE AUTORIDAD ESPECIAL DE POLICÍA, INTEGRIDAD URBANÍSTICA DEL MUNICIPIO DE ITAGÜÍ</t>
  </si>
  <si>
    <t>EL ARRENDADOR ENTREGA A TÍTULO DE ARRENDAMIENTO AL ARRENDATARIO UN (1) LOCAL PARA USO PÚBLICO Y UNA (1) CELDA DE PARQUEADERO, PARA USO DE LA ADMINISTRACIÓN MUNICIPAL DE ITAGÜÍ, UBICADOS EN EL CENTRO COMERCIAL ITAGÜÍ LOCAL 112</t>
  </si>
  <si>
    <t>PRESTACIÓN DE SERVICIOS PARA EL ANÁLISIS FISICOQUÍMICOS Y  MICROBIOLÓGICOS DE LA CALIDAD DEL AGUA DE CONSUMO HUMANO, DE USO RECREATIVO Y DE LOS ALIMENTOS COMERCIALIZADOS EN EL MUNICIPIO DE ITAGÜÍ</t>
  </si>
  <si>
    <t>ARRENDAMIENTO DE BIEN INMUEBLE (LOTE), CON ÁREA DE 1.180 M2 UBICADO EN LA  CARRERA  65 X CR 64, SAN GABRIEL, IDENTIFICADO CON MATRICULA INMOBILIARIA Nº 001-836899 Y FICHA PREDIAL Nº12519285. DESTINADO PARA USO COMERCIAL</t>
  </si>
  <si>
    <t>ADQUISICIÓN DE BONOS, QUE SE PUEDAN CANJEAR POR PRODUCTOS DE LA CANASTA FAMILIAR, PARA BRINDAR AYUDA HUMANITARIA DE ATENCIÓN INMEDIATA A PERSONAS QUE SE ENCUENTRAN EN SITUACIÓN DE DESPLAZAMIENTO EN EL MUNICIPIO DE ITAGÜÍ</t>
  </si>
  <si>
    <t>CONTRATO DE PRESTACIÓN DE SERVICIOS DE UN TECNICO EN SISTEMAS CON CONOCIMIENTOS Y EXPERIENCIA EN SISTEMAS DE INFORMACIÓN GEOGRAFICOS SIG, PARA ACOMPAÑAR Y APOYAR AL DEPARTAMENTO ADMINISTRATIVO DE PLANEACIÓN  EN LA ESTRUCTURACIÓN GEORREFERENCIADA DE LA FASE 3 DEL PLAN CORREGIMENTAL Y SU PARQUE DE BORDE PARA SU INCLUSIÓN COMO POLÍTICA PÚBLICA</t>
  </si>
  <si>
    <t xml:space="preserve">CONTRATO DE PRESTACIÓN DE SERVICIOS PROFESIONALES DE UN POLITÓLOGO, PARA ACOMPAÑAR Y APOYAR AL DEPARTAMENTO ADMINISTRATIVO DE PLANEACIÓN DESDE EL SISTEMA SOCIAL Y COMUNICACIONAL, EN LA ESTRUCTURACIÓN DE LA FASE 3 DEL PLAN CORREGIMENTAL PARA SU INCLUSIÓN COMO POLÍTICA PÚBLICA </t>
  </si>
  <si>
    <t>CONTRATO DE PRESTACIÓN DE SERVICIOS PROFESIONALES DE UN INGENIERO AMBIENTAL, PARA ACOMPAÑAR Y APOYAR AL DEPARTAMENTO ADMINISTRATIVO DE PLANEACIÓN DEL MUNICIPIO DE ITAGUI,  EN LA ESTRUCTURACIÓN GEORREFERENCIADA DE INTERVENCIONES DEL PARQUE DE BORDE REDELIMITADO, DEL COMPONENTE NATURAL DE LA FASE 3 DEL PLAN CORREGIMENTAL PARA SU INCLUSIÓN COMO POLÍTICA PÚBLICA</t>
  </si>
  <si>
    <t>PRESTACIÓN DE SERVICIOS DE APOYO A LA GESTIÓN PARA EJECUTAR ACCIONES DE LA SECRETARIA DE MEDIO AMBIENTE DEL MUNICIPIO DE ITAGUI, ENMARCADAS EN  LA EXTENSIÓN AGROPECUARIA Y LA ASISTENCIA TÉCNICA</t>
  </si>
  <si>
    <t>CONTRATO DE COMPRAVENTA DE EQUIPOS DE ANTROPOMETRÍA PARA EL ÁREA DE PROTECCIÓN ALIMENTARIA Y NUTRICIONAL DE LA SECRETARIA DE SALUD Y PROTECCIÓN SOCIAL</t>
  </si>
  <si>
    <t>CONVENIO INTERADMINISTRATIVO DE ASOCIACIÓN ENTRE EL MUNICIPIO DE ITAGÜÍ Y LA AGENCIA DE DESARROLLO LOCAL DE ITAGÜÍ –ADELI- PARA EL DESARROLLO INTEGRAL DE LAS ACTIVIDADES DE LA PRIMERA FASE DE DEMOLICIÓN ENMARCADAS DENTRO DEL PROYECTO “INTERCAMBIO VIAL DE LA CARRERA 50ª CON CALLE 36 Y 37B (INDUAMÉRICA) EN EL MUNICIPIO DE ITAGÜÍ"</t>
  </si>
  <si>
    <t>PRESTACIÓN DE SERVICIOS PROFESIONALES PARA FORTALECER EL PROYECTO “FORJA TU SALUD” DIRIGIDO A JÓVENES Y ADOLESCENTES CON ALTO RIESGO DE CONSUMO DE SUSTANCIAS PSICOACTIVAS, PROSTITUCIÓN Y DELINCUENCIA DE LA COMUNA CUATRO DEL MUNICIPIO DE ITAGUI</t>
  </si>
  <si>
    <t>PRESTACIÓN DE SERVICIOS PROFESIONALES PARA POSIBILITAR EL DESARROLLO HUMANO  Y SOCIAL DE TREINTA Y CUATRO (34) PERSONAS EN CONDICIÓN DE DISCAPACIDAD INTELECTUAL  Y SINDROME DE DOWN,  CON EL FIN DE PROMOVER MEJORES OPORTUNIDADES</t>
  </si>
  <si>
    <t>PRESTACIÓN DE SERVICIOS DE APOYO A LA GESTIÓN PARA DESARROLLAR LAS ACTIVIDADES PROPIAS DEL APOYO LOGÍSTICO Y OPERATIVO NECESARIO PARA LA ATENCIÓN DE LA CALAMIDAD PÚBLICA DECRETADA MEDIANTE DECRETO Nro. 474 DE 2019, SEGÚN LA AMENAZA DE RUINA DEL EDIFICIO BABILONIA</t>
  </si>
  <si>
    <t>PRESTACION DE SERVICIOS PROFESIONALES DE UN COMUNICADOR CORPORATIVO PARA FORTALECER LA ESTRATEGIA INFORMATIVA, DANDO A CONOCER LAS NOTICIAS, PROGRAMAS Y HECHOS POSITIVOS QUE SUCEDEN EN LA SECRETARIA DE SALUD Y PROTECCION SOCIAL DE ITAGUI, A FIN DE PROMOCIONAR LOS HABITOS Y ESTILOS DE VIDA SALUDABLE</t>
  </si>
  <si>
    <t>PRESTACIÓN DE SERVICIOS PROFESIONALES PARA FORTALECER LOS PROCESOS DE LA AUDITORIA INTERNA, EL CONTROL INTERNO Y SU ARTICULACION CON LOS NUEVOS ROLES, FRENTE A LAS LINEAS DE DEFENSA DEFINIDAS EN EL MODELO INTEGRADO DE PLANEACIÓN Y GESTIÓN (MIPG) DEL MUNICIPIO DE ITAGÜÍ</t>
  </si>
  <si>
    <t>CONTRATO DE DEMOLICIÓN MECÁNICA CONTROLADA DEL EDIFICIO BABILONIA, DENTRO LA DECLARATORIA DE CALAMIDAD PÚBLICA MEDIANTE EL DECRETO 474 DE 2019</t>
  </si>
  <si>
    <t>PRESTACIÓN DE SERVICIOS PROFESIONALES PARA LA ATENCIÓN, ALIMENTACIÓN Y ALOJAMIENTO DE ANIMALES DE COMPAÑÍA QUE SE ENCUENTRAN EN SITUACIÒN DE VULNERABILIDAD E IMPLEMENTACIÓN DE LA POLÍTICA PÚBLICA PARA EL BIENESTAR ANIMAL EN EL MUNICIPIO DE ITAGÜÍ</t>
  </si>
  <si>
    <t>PRESTACION DE SERVICIOS PROFESIONALES PARA DESARROLLAR  PROCESOS CULTURALES ENCAMINADOS A LA FORMACIÓN DE PÚBLICO, LA PROYECCIÓN Y LA CONVIVENCIA PACÍFICA MEDIANTE LAS ARTES ESCÉNICAS QUE CONTRIBUYAN A LA INTEGRACIÓN DE LA COMUNIDAD ITAGÜISEÑA</t>
  </si>
  <si>
    <t>PRESTACIÓN DE SERVICIOS DE APOYO A LA GESTIÓN CON EL FIN DE DISPONER DE LA LOGÍSTICA NECESARIA PARA REALIZAR LOS EVENTOS QUE SURJAN A DEMANDA POR PARTE DEL DESPACHO DEL ALCALDE</t>
  </si>
  <si>
    <t>PRESTACIÓN DE SERVICIOS PROFESIONALES DE TÉCNICO ELECTRICISTA PARA REALIZAR EL SEGUIMIENTO EN EL GRUPO DE SUPERVISIÓN DE LA SECRETARÍA DE MOVILIDAD AL COMPONENTE ELÉCTRICO EN EL CONTRATO DE EJECUCIÓN DEL PROYECTO DE MODERNIZACIÓN Y ACTUALIZACIÓN DE LA RED SEMAFÓRICA DEL MUNICIPIO DE ITAGUÍ”</t>
  </si>
  <si>
    <t>PRESTACIÓN DE SERVICIOS DE APOYO A LA GESTIÓN EN ACTIVIDADES OPERATIVAS EN EL FORTALECIMIENTO Y EJECUCIÓN DEL PROYECTO “TEATRO PARA TODOS DIRIGIDO A NIÑOS Y NIÑAS, ADOLESCENTES, JOVENES Y ADULTOS DEL MUNICIPIO DE ITAGUI” EN EL MARCO DE LA COFINANCIACIÓN 2019 OTORGADA POR EL INSTITUTO DE CULTURA Y PATRIMONIO DE ANTIOQUIA (ICPA) AL ENTE TERRITORIAL</t>
  </si>
  <si>
    <t>PRESTACIÓN DE SERVICIOS  PARA LA ATENCIÓN CORRECTIVA Y PREVENTIVA INCLUYENDO REFACCIONES PARA LOS ASCENSORES MARCA MITSUBISHI DEL MUNICIPIO DE ITAGÜÍ AÑO 2019</t>
  </si>
  <si>
    <t>PRESTACION DE SERVICIOS PROFESIONALES PARA FORTALECER EL PROYECTO DE AULAS CON MODELOS EDUCATIVOS FLEXIBLES EN LAS INSTITUCIONES EDUCATIVAS OFICIALES DEL MUNICIPIO DE ITAGUI</t>
  </si>
  <si>
    <t>SUMINISTRO DE MATERIAL IMPRESO LITOGRÁFICO PARA LA SECRETARÍA DE HACIENDA Y SERVICIO DE IMPRESIÓN, ESCÁNER Y FOTOCOPIADO PARA ATENDER LAS NECESIDADES PROPIAS DE LA ADMINISTRACIÓN MUNICIPAL</t>
  </si>
  <si>
    <t>PRESTACION DE SERVICIOS PROFESIONALES DE UN INGENIERO CIVIL PARA LA EJECUCION DE ACTIVIDADES DE SUPERVISION DE LA SECRETARIA DE INFRAESTRUCTURA DEL MUNICIPIO DE ITAGUI</t>
  </si>
  <si>
    <t>PRESTACION DE SERVICIOS DE APOYO A LA GESTIÓN EN LA IMPLEMENTACION DE LA ESTRATEGIA DE USO Y APROPIACION EN LOS PUNTOS VIVE DIGITAL DEL MUNICIPIO DE ITAGUI</t>
  </si>
  <si>
    <t>PRESTACION DE SERVICIOS PARA LA ATENCION CORRECTIVA Y PREVENTIVA INCLUYENDO REFACCIONES PARA LOS ASCENSORES MARCA SIGMA DEL MUNICIPIO DE ITAGUI AÑO 2019</t>
  </si>
  <si>
    <t>PRESTACIÓN DE SERVICIOS PROFESIONALES PARA EL ACOMPAÑAMIENTO Y APOYO A LA SUBSECRETARIA DE GESTION DE RENTAS PARA QUE SE ADELANTEN LAS ACTIVIDADES DE CONSERVACION CATASTRAL PARA LOS TRAMITES DE MUTACIONES DE SEGUNDA CLASE, CAMBIO DE LIMITE DE SECTOR, Y MODIFICACION DE ASPECTO ECONOMICO EN EL MARCO DE LA COMPLEMENTACIÓN AL ACTA DE GESTION Y OPERACIÓN DE CONSERVACION CATASTRAL, SUSCRITA EN FECHA DEL 07 DE SEPTIEMBRE DEL AÑO 2016; ENTRE GERENCIA DE CATASTRO DEPARTAMENTAL Y EL MUNICIPIO DE ITAGUÍ</t>
  </si>
  <si>
    <t>PRESTACION DE SERVICIOS PROFESIONALES PARA EL FORTALECIMIENTO DE LA ATENCION DEL SECTOR SALUD EN LA RESPUESTA A EMERGENCIAS Y DESASTRES</t>
  </si>
  <si>
    <t>PRESTACION DE SERVICIOS PARA LA ATENCION CORRECTIVA Y PREVENTIVA INCLUYENDO REFACCIONES PARA LOS ASCENSORES MARCA SCHINDLER-ANDINO DEL MUNICIPIO DE ITAGUI AÑO 2019</t>
  </si>
  <si>
    <t>PRESTACIÓN DE SERVICIOS DE APOYO A LA GESTIÓN PARA REALIZAR ACTIVIDADES OPERATIVAS Y LOGÍSTICAS, QUE PERMITAN LA PARTICIPACIÓN DE LOS DOCENTES ADSCRITOS A LA SECRETARIA DE EDUCACIÓN Y CULTURA DEL MUNICIPIO DE ITAGÜÍ, EN LOS JUEGOS DEPORTIVOS, RECREATIVOS Y CULTURALES DEL MAGISTERIO ANTIOQUEÑO 2019</t>
  </si>
  <si>
    <t>PRESTACION DE SERVICIOS PROFESIONALES DE INGENIERIA ESPECIALIZADA PARA EL MANTENIMIENTO, VIGENCIA TECNOLOGICA Y SOPORTE A LA INFRAESTRUCTURA PAR ALS APLICACIONES "GESTIÓN TRANSPARENTE, SIPLAN Y PROCESOS JUDICIALES"</t>
  </si>
  <si>
    <t>PRESTACIÓN DE SERVICIOS PROFESIONALES PARA LA PUESTA EN MARCHA DEL SISTEMA DE EMERGENCIAS MÉDICAS EN EL MUNICIPIO DE ITAGUI</t>
  </si>
  <si>
    <t>ARRENDAMIENTO DEL ESPACIO FÍSICO PARA EL FUNCIONAMIENTO DEL GRUPO DE ACCIÓN UNIFICADA POR LA LIBERTAD PERSONAL ANTIOQUIA (GAULA), UNIDAD ENCARGADA MEDIANTE CONVENIO INTERADMINISTRATIVO DE COOPERACIÓN N º 183 DE 2013 DE CONTRARRESTAR LOS DELITOS DE SECUESTRO Y EXTORSIÓN Y SE CONSERVAN LAS CONDICIONES MÍNIMAS DE CONVIVENCIA DENTRO DE LA JURISDICCIÓN DEL MUNICIPIO DE ITAGÜÍ</t>
  </si>
  <si>
    <t>PRESTACIÓN DE SERVICIOS PROFESIONALES PARA EL FORTALECIMIENTO DEL PROCESO TÉCNICO, METODOLÓGICO Y NORMATIVO PARA EL EMPALME DE LA ADMINISTRACIÓN MUNICIPAL DE ITAGÜÍ SALIENTE Y ENTRANTE, EN ASUNTOS DE GESTIÓN PARA EL DESARROLLO TERRITORIAL, GESTIÓN FINANCIERA, GESTIÓN ADMINISTRATIVA Y GESTIÓN JURÍDICA, DE CONFORMIDAD CON LA NORMATIVIDAD VIGENTE, LAS DIRECTRICES DEL GOBIERNO NACIONAL Y DE LOS ORGANISMOS DE CONTROL</t>
  </si>
  <si>
    <t>PRESTACIÓN DE SERVICIOS DE  APOYO A LA GESTIÓN DE UNA AUXILIAR DE ENFERMERÍA EN EL ÁREA  DE SALUD PÚBLICA EN LOS PROGRAMAS SEXUALIDAD Y DERECHOS SEXUALES Y REPRODUCTIVOS Y VIDA SALUDABLE Y CONDICIONES NO TRANSMISIBLES</t>
  </si>
  <si>
    <t>PRESTACION DE SERVICIOS DE APOYO A LA GESTIÓN PARA LA EJECUCION DE LOS PROGRAMAS DEL AREA DE SEGURIDAD ALIMENTARIA Y NUTRICIONAL DE LA SECRETARIA DE SALUD Y PROTECCION SOCIAL DEL MUNICIPIO DE ITAGUI</t>
  </si>
  <si>
    <t>PRESTACION DE SERVICIOS PROFESIONALES PARA BRINDAR SOPORTE EN LA EJECUCION DEL PLAN INSTITUCIONAL DE CAPACITACION PIC, ENMARCADO EN EL DECRETO 051 DE 2019 DEL MUNICIPIO DE ITAGUI</t>
  </si>
  <si>
    <t>ARRENDAMIENTO DE CAMPAMENTO MOVIL PARA EL FUNCIONAMIENTO DEL COMANDO DE LA POLICIA MILITAR DEL EJERCITO EN EL MUNICIPIO DE ITAGUI</t>
  </si>
  <si>
    <t>PRESTACION DE SERVICIOS PARA REALIZAR ACCIONES DE CONTROL DE ENFERMEDADES TRANSMITIDAS POR VECTORES Y LOS FACTORES DE RIESGO ASOCIADOS AL AMBIENTE COMO VACUNACION ANTIRRABICA EN EL MUNICIPIO DE ITAGUI</t>
  </si>
  <si>
    <t xml:space="preserve">CONTRATO INTERADMINISTRATIVO PARA LLEVAR A CABO LA APLICACIÓN DE LA NUEVA METODOLOGÍA DE FOCALIZACIÓN DEL SISTEMA DE IDENTIFICACIÓN DE POTENCIALES BENEFICIARIOS DE LOS PROGRAMAS SOCIALES SISBÉN IV EN EL MUNICIPIO DE ITAGÜÍ </t>
  </si>
  <si>
    <t>PRESTACION DE SERVICIOS PARA REALIZAR ACCIONES DE ENFOQUE DIFERENCIAL DIRIGIDO A LA POBLACION EN CONDICION DE VULNERABILIDAD Y VICTIMAS DEL CONFLICTO ARMADO DEL MUNICIPIO DE ITAGUI</t>
  </si>
  <si>
    <t>CONTRATO DE ARRENDAMIENTO DE UN (1) INMUEBLE UBICADO EN LA CALLE 48 N° 51 -42/38 EL CUAL CONSTA DE AULA TALLER 1, AULA TALLER 3, AULA TALLER 4, AULA PRIMER PISO (OFICINA) PARA EL FUNCIONAMIENTO DE LA ESCUELA ELADIO VELEZ Y PARA EL DESARROLLO DE SUS ACTIVIDADES CULTURALES</t>
  </si>
  <si>
    <t>ARRENDAMIENTO DE UN (1) INMUEBLE CON UN ÁREA DE 70,10 M2, UBICADO EN LA CALLE 52 Nº 49-18, OFICINA 201 DEL EDIFICIO SEBATIÁN P.H, QUE CUMPLA LAS FUNCIONES DE OFICINA, PARA LA PRESTACIÓN ADECUADA Y EFICIENTE DE LOS SERVICIOS DEL SINDICATO DE TRABAJADORES OFICIALES Y EMPLEADOS PÚBLICOS MUNICIPALES ASOCIADOS-SINTRASEMA</t>
  </si>
  <si>
    <t>PRESTACIÓN DE SERVICIOS PROFESIONALES PARA DESARROLLAR ACTIVIDADES DE CAPACITACION EN PAUTAS DE CRIANZA Y ACTIVIDADES ARTISTICAS Y CULTURALES PARA NIÑOS, NIÑAS, ADOLESCENTES Y FAMILIA DEL MUNICIPIO DE ITAGUI</t>
  </si>
  <si>
    <t>PRESTACIÓN DE SERVICIOS PARA ADOPTAR Y EJECUTAR LA “PLANIFICACIÓN DEL SISTEMA DE GESTIÓN DE LA SEGURIDAD Y SALUD EN EL TRABAJO SG-SST”, DE LOS SERVIDORES PUBLICOS DEL  MUNICIPIO DE ITAGÜÍ</t>
  </si>
  <si>
    <t>CONVENIO INTERADMINISTRATIVO DE ASOCIACION ENTRE EL MUNICIPIO DE ITAGUI Y LA AGENCIA DE DESARROLLO LOCAL DE ITAGUI-ADELI-PARA EL DESARROLLO DE ACTIVIDADES INHERENTES AL PROYECTO MODERNIZACION DEL ESPACIO PUBLICO Y/O EQUIPAMIENTO EN EL MUNICIPIO DE ITAGUI</t>
  </si>
  <si>
    <t>URBANIZACION LA ALIANZA PH</t>
  </si>
  <si>
    <t>UNIVERSIDAD DE ANTIOQUIA</t>
  </si>
  <si>
    <t>ASEAR S.A. E.S.P.</t>
  </si>
  <si>
    <t>CORPORACION FENALCO SOLIDARIO COLOMBIA</t>
  </si>
  <si>
    <t xml:space="preserve"> ARIZA RODRIGUEZ SEBASTIAN</t>
  </si>
  <si>
    <t>CORPORACIÓN PARA ENTIDADES Y CLUBES DEPORTIVOS “CORSALDEP”</t>
  </si>
  <si>
    <t>LOPERA FERNANDEZ OMAR HUMBERTO</t>
  </si>
  <si>
    <t>A&amp;L ACTIVACIONES Y LOGISTICA S.A.S.</t>
  </si>
  <si>
    <t>ESRI COLOMBIA S.A.S.</t>
  </si>
  <si>
    <t>BARRERA ARENAS LUCIA DEL SOCORRO</t>
  </si>
  <si>
    <t>PERIODICO EL MUNDO S.A.</t>
  </si>
  <si>
    <t>IMPROSOFT S.A.S.</t>
  </si>
  <si>
    <t>MORENO OSPINA JOANA MARIA</t>
  </si>
  <si>
    <t>MONDRAGON OSORNO ALFREDO</t>
  </si>
  <si>
    <t>UNIVERSIDAD EAFIT</t>
  </si>
  <si>
    <t>MARTINEZ VARGAS JULIAN ANDRES</t>
  </si>
  <si>
    <t>SEILAM S.A.S.</t>
  </si>
  <si>
    <t>PRODUCTOS VITELA S.A.</t>
  </si>
  <si>
    <t>ALMACENES ÉXITO S.A.</t>
  </si>
  <si>
    <t>ANGEL ARBELAEZ JUAN FERNANDO</t>
  </si>
  <si>
    <t>VILLA CARVAJAL JUAN DIEGO</t>
  </si>
  <si>
    <t>GALLO ROMAN NATALY</t>
  </si>
  <si>
    <t>HURTADO ZAPATA ADRIANA MARIA</t>
  </si>
  <si>
    <t>TECNICA ELECTRO MEDICA S.A.</t>
  </si>
  <si>
    <t>CORPORACION ABBA</t>
  </si>
  <si>
    <t>CORPORACION SABERES ESPECIALES DE ITAGUI -CORPOSABERES</t>
  </si>
  <si>
    <t>CARDENAS MENDEZ JAIRO ALONSO</t>
  </si>
  <si>
    <t>ASESORIA ESTRATEGICA SMART S.A.S.</t>
  </si>
  <si>
    <t>JOLA S.A.S.</t>
  </si>
  <si>
    <t>CORPORACION LA TARTANA</t>
  </si>
  <si>
    <t>AKTIVA SOLUTIONS COLOMBIA S.A.S.</t>
  </si>
  <si>
    <t>BULA MONTALVO BEDER JOSE</t>
  </si>
  <si>
    <t>ARBOLEDA ZAPATA JHON FERNEY</t>
  </si>
  <si>
    <t>MITSUBISHI ELECTRIC DE COLOMBIA LIMITADA</t>
  </si>
  <si>
    <t>FUNDACION DIVIDENDO POR COLOMBIA</t>
  </si>
  <si>
    <t>UNION TEMPORAL SUMINISTRO DE MATERIAL IMPRESO E IMPRESIÓN Y FOTOCOPIADO</t>
  </si>
  <si>
    <t>ALZATE GRANADA MATILDE</t>
  </si>
  <si>
    <t>OTIS ELEVATOR COMPANY COLOMBIA S.A.S.</t>
  </si>
  <si>
    <t>SISTEMAS INFORMACION Y GEOGRAFIA S.A.S.</t>
  </si>
  <si>
    <t>ASCENSORES SCHINDLER DE COLOMBIA S.A.S.</t>
  </si>
  <si>
    <t>MAX EVENT BTL S.A.S</t>
  </si>
  <si>
    <t>HC INTELIGENCIA S.A.S.</t>
  </si>
  <si>
    <t>CUERPO DE BOMBEROS VOLUNTARIOS DE ITAGUI</t>
  </si>
  <si>
    <t xml:space="preserve">ASESORIA ESTRATEGICA SMART S.A.S. </t>
  </si>
  <si>
    <t>TORRES CANO ANA MARIA</t>
  </si>
  <si>
    <t>DOMINGUEZ HINCAPIE LAURA</t>
  </si>
  <si>
    <t>FORMACION Y PROYECTOS S.A.S.</t>
  </si>
  <si>
    <t>COMERCIALIZADORA E INVERSIONES CG S.A.S.</t>
  </si>
  <si>
    <t>TECNOLOGICO DE ANTIOQUIA</t>
  </si>
  <si>
    <t>ESE HOSPITAL DEL SUR GABRIEL JARAMILLO PIEDRAHITA-VICTIMAS DEL CONFLICTO ARMADO</t>
  </si>
  <si>
    <t>ESE HOSPITAL DEL SUR GABRIEL JARAMILLO PIEDRAHITA-SEMANA DE LA SALUD</t>
  </si>
  <si>
    <t>COOPERATIVA MULTIACTIVA PARA LA EDUCACION INTEGRAL COOMEI</t>
  </si>
  <si>
    <t>ZAPATA ALZATE JOHNY ALONSO</t>
  </si>
  <si>
    <t xml:space="preserve">MONSALVE PULGARIN JOHANNA VANESSA </t>
  </si>
  <si>
    <t>SOLUCIONES EMPRESARIALES PV S.A.S.</t>
  </si>
  <si>
    <t>SECRETARIA DE GOBIERNO</t>
  </si>
  <si>
    <t>SECRETARIA DE EDUCACIÓN Y CULTURA</t>
  </si>
  <si>
    <t>SECRETARIA DE DEPORTES Y RECREACIÓN</t>
  </si>
  <si>
    <t>SECRETARIA DE PARTICIPACIÓN E INCLUSIÓN SOCIAL</t>
  </si>
  <si>
    <t>SECRETARIA DE SALUD Y PROTECCIÓN SOCIAL</t>
  </si>
  <si>
    <t>DEPARTAMENTO ADMINISTRATIVO DE PLANEACIÓN</t>
  </si>
  <si>
    <t>SECRETARIA DE  MOVILIDAD</t>
  </si>
  <si>
    <t>SECRETARIA JURÍDICA</t>
  </si>
  <si>
    <t>900131319-0</t>
  </si>
  <si>
    <t>890980040-8</t>
  </si>
  <si>
    <t>800116098-2</t>
  </si>
  <si>
    <t>1036655193-6</t>
  </si>
  <si>
    <t>900699634-4</t>
  </si>
  <si>
    <t>3367032-2</t>
  </si>
  <si>
    <t>900449456-8</t>
  </si>
  <si>
    <t>830122983-1</t>
  </si>
  <si>
    <t>43087657-9</t>
  </si>
  <si>
    <t>890922465-7</t>
  </si>
  <si>
    <t>900469775-8</t>
  </si>
  <si>
    <t>43840788-5</t>
  </si>
  <si>
    <t>71715540-3</t>
  </si>
  <si>
    <t>890901389-5</t>
  </si>
  <si>
    <t>71295729-4</t>
  </si>
  <si>
    <t>890928722-2</t>
  </si>
  <si>
    <t> 800081739-2</t>
  </si>
  <si>
    <t>890900608-9</t>
  </si>
  <si>
    <t>98602515-1</t>
  </si>
  <si>
    <t>1039447799-8</t>
  </si>
  <si>
    <t>1036660927-5</t>
  </si>
  <si>
    <t>32160950-4</t>
  </si>
  <si>
    <t>830004892-2</t>
  </si>
  <si>
    <t>900294210-6</t>
  </si>
  <si>
    <t>900334977-9</t>
  </si>
  <si>
    <t>1036658598-9</t>
  </si>
  <si>
    <t>900747843-3</t>
  </si>
  <si>
    <t>901017704-1</t>
  </si>
  <si>
    <t>800233345-8</t>
  </si>
  <si>
    <t>901064542-3</t>
  </si>
  <si>
    <t>15043434-2</t>
  </si>
  <si>
    <t>1017213331-0</t>
  </si>
  <si>
    <t>860028639-4</t>
  </si>
  <si>
    <t>830045603-6</t>
  </si>
  <si>
    <t>901285980-4</t>
  </si>
  <si>
    <t>1040736741-5</t>
  </si>
  <si>
    <t>830005448-1</t>
  </si>
  <si>
    <t>900134185-4</t>
  </si>
  <si>
    <t>860005289-4</t>
  </si>
  <si>
    <t>900299701-3</t>
  </si>
  <si>
    <t>1037619199-0</t>
  </si>
  <si>
    <t>1036620197-4</t>
  </si>
  <si>
    <t>900716260-7</t>
  </si>
  <si>
    <t>900999178-4</t>
  </si>
  <si>
    <t>890905419-6</t>
  </si>
  <si>
    <t>$ 4.800.192 SIN EROGACION PRESUPUESTAL POR PARTE DEL MUNICIPIO</t>
  </si>
  <si>
    <t>$ 7.200.000 SIN EROGACION PRESUPUESTAL POR PARTE DEL MUNICIPIO</t>
  </si>
  <si>
    <t>$ 3.668.052 SIN EROGACION PRESUPUESTAL POR PARTE DEL MUNICIPIO</t>
  </si>
  <si>
    <t>23 DIAS Y 8 MESES</t>
  </si>
  <si>
    <t>220 DIAS</t>
  </si>
  <si>
    <t>6 DIAS Y 8 MESES</t>
  </si>
  <si>
    <t>240 DIAS</t>
  </si>
  <si>
    <t>15 DIA CALENDARIO</t>
  </si>
  <si>
    <t>18 DIAS Y 7 MESES</t>
  </si>
  <si>
    <t>15 DIAS Y 7 MESES</t>
  </si>
  <si>
    <t>4 MESES Y 17 DIAS</t>
  </si>
  <si>
    <t>15 DIAS 6 MESES</t>
  </si>
  <si>
    <t>8 DIAS Y 7 MESES</t>
  </si>
  <si>
    <t>15 DIAS CALENDARIO Y 6 MESES</t>
  </si>
  <si>
    <t xml:space="preserve">4 MESES Y 14 DIAS </t>
  </si>
  <si>
    <t>15  DIAS Y 6 MESES</t>
  </si>
  <si>
    <t>14 DIAS Y 6 MESES</t>
  </si>
  <si>
    <t>13 DIAS Y 6 MESES</t>
  </si>
  <si>
    <r>
      <t xml:space="preserve">PRESTACIÓN DE SERVICIOS PROFESIONALES DE UN INGENIERO AMBIENTAL COMO SOPORTE EN LA IMPLEMENTACIÓN </t>
    </r>
    <r>
      <rPr>
        <sz val="9"/>
        <color theme="1"/>
        <rFont val="Calibri"/>
        <family val="2"/>
      </rPr>
      <t>DE ACCIONES DE VIGILANCIA Y CONTROL EN EL MARCO DEL PROCESO DE DECLARATORIA DEL ÁREA DE PROTECCIÓN URBANA (APU) DITAIRES DEL MUNICIPIO DE ITAGUI</t>
    </r>
  </si>
  <si>
    <t>Adicion n. 4 en tiempo  2 meses y 10 dias que va desde el 01 junio al 10 de agosto del 2019,Adicion n. 3 en tiempo y valor   por  11 dias y 2 meses ,que va desde el 21 de marzo al 31 de mayo del 2019 ,Adicion n. 1 en tiempo y valor (3 meses y 5 dias) que va desde el 16 Dic  al 20 de marzo del 2018,a</t>
  </si>
  <si>
    <t>16 meses y 15 dias</t>
  </si>
  <si>
    <t>Adicion n. 6  en tiempo y valor  por 1 mes que va desde el 15 de junio al 14 de julio de 2019,Adicion n. 5 en tiempo  por 45 dias que va desde el 01 de mayo al 14 de junio 2019Adicio n. 4 en tiempo por 1 mes que va desde el 01 de abril al 30 de abril del 2019,Adicion n. 2 en tiempo (3 meses) que va desde el 01 de Enero al 31 de marzo del 2019</t>
  </si>
  <si>
    <t>14 mess y 15 dias</t>
  </si>
  <si>
    <t>adicion n. 3 en tiempo y valor, por 1 mes que va desde el 3 de septiembre  al 2 de octubre 2019</t>
  </si>
  <si>
    <t>14 meses</t>
  </si>
  <si>
    <t>adicion n. 1 en tiempo y valor por  2 meses  que va desde el 01 de mayo al 30 de junio del 2019</t>
  </si>
  <si>
    <t>6 meses</t>
  </si>
  <si>
    <t xml:space="preserve">adicion n. 2 en tiempo que va por 2 meses desde el  01 de septiembre hasta 31 de octubre de 2019 </t>
  </si>
  <si>
    <t>8 meses</t>
  </si>
  <si>
    <t>adicion n. 1 en tiempo y valor que va   por 2 meses  desde el 12 de junio al 11 de agosto 2019</t>
  </si>
  <si>
    <t>4 meses</t>
  </si>
  <si>
    <r>
      <t>PRESTACIÓN DE SERVICIOS DE APOYO A LA GESTIÓN PARA REALIZAR ACTIVIDADES ADMINISTRATIVAS Y ASISTENCIALES EN LAS 24 INSTITUCIONES EDUCATIVAS OFICIALES DEL MUNICIPIO DE ITAGÜÍ.</t>
    </r>
    <r>
      <rPr>
        <b/>
        <sz val="9"/>
        <rFont val="Calibri"/>
        <family val="2"/>
      </rPr>
      <t xml:space="preserve"> </t>
    </r>
  </si>
  <si>
    <t>ARRENDAMIENTO DE DOS BIENES INMUEBLES PARA REUBICAR TEMPORALMENTE LA SECRETARÍA DE EDUCACIÓN Y CULTURA DEL MUNICIPIO DE ITAGÜÍ IDENTIFICADOS  ASÍ: UNO UBICADO EN LA CARRERA 49 N° 48A -  30, EL CUAL CONSTA DE: 4 SALONES, 2 CUARTOS ÚTILES, 3 BAÑOS, 1 COCINA, 2 PATIOS CUBIERTOS, 1 CORREDOR, PAREDES REVOCADAS, ESTUCADAS Y PINTADAS, Y EL OTRO INMUEBLE UBICADO EN LA CARRERA 49 N° 48A - 20 EL CUAL CONSTA DE: 5 SALONES, 3 BAÑOS, 2 PATIOS CUBIERTOS, 1 CORREDOR, PAREDES REVOCADAS, ESTUCADAS Y PINTADAS, AMBOS INMUEBLES TIENEN SERVICIOS PÚBLICOS AL DÍA Y CONECTADOS.</t>
  </si>
  <si>
    <t>PRESTACIÓN DE SERVICIOS DE UN PROFESIONAL DE LA SALUD ESPECIALISTA EN GERENCIA DE SERVICIOS SOCIALES PARA APOYAR LOS PROCESOS DE MONITOREO Y EVALUACIÓN DEL CUMPLIMIENTO DE LAS ACTIVIDADES DE PROTECCIÓN ESPECÍFICA Y DETECCIÓN TEMPRANA CORRESPONDIENTE A LA INFORMACIÓN REPORTADA A TRAVÉS DE LA RESOLUCIÓN 4505 DE 2012 O LA QUE HAGA SUS VECES DEL MUNICIPIO DE ITAGÜÍ.</t>
  </si>
  <si>
    <t>ARRENDAMIENTO DE UN BIEN INMUEBLE (ESPACIO FÍSICO), DESTINADO PARA PARQUEADERO, UBICADO EN LA CALLE 50 Nº 43-34, ESPACIO FÍSICO LOCALIZADO EN LA SECRETARIA DE MOVILIDAD DE ITAGÜÍ</t>
  </si>
  <si>
    <t xml:space="preserve">EL ARRENDADOR ENTREGA A TÍTULO DE ARRENDAMIENTO AL ARRENDATARIO UN (1) LOTE DE TERRENO, PARA EL FUNCIONAMIENTO DEL COSO MUNICIPAL DE ITAGÜÍ, PARA EL ALMACENAMIENTO Y CUSTODIA DE LOS VEHÍCULOS INMOVILIZADOS POR PARTE DE LA SECRETARÍA DE MOVILIDAD DE ITAGÜÍ. </t>
  </si>
  <si>
    <t>98634950-1</t>
  </si>
  <si>
    <t>1036623468-9</t>
  </si>
  <si>
    <t>900310636-9</t>
  </si>
  <si>
    <t>$ 14.583.096 SIN EROGACION PRESUPUESTAL POR PARTE DEL MUNICIPIO</t>
  </si>
  <si>
    <t>JULIO-AGOSTO-SEPTIEMBRE DEL 2019</t>
  </si>
  <si>
    <t>SH-284-2019</t>
  </si>
  <si>
    <t>SGM-285-2019</t>
  </si>
  <si>
    <t>SSA-286-2019</t>
  </si>
  <si>
    <t>SEYC-287-2019</t>
  </si>
  <si>
    <t>SSYPS-288-2019</t>
  </si>
  <si>
    <t>SM-289-2019</t>
  </si>
  <si>
    <t>SEYC-290-2019</t>
  </si>
  <si>
    <t>SEYC-291-2019</t>
  </si>
  <si>
    <t>SEYC-292-2019</t>
  </si>
  <si>
    <t>SEYC-293-2019</t>
  </si>
  <si>
    <t>SI-294-2019</t>
  </si>
  <si>
    <t>SGM-295-2019</t>
  </si>
  <si>
    <t>SI-296-2019</t>
  </si>
  <si>
    <t>SPIS-297-2019</t>
  </si>
  <si>
    <t>SH-298-2019</t>
  </si>
  <si>
    <t>SI-299-2019</t>
  </si>
  <si>
    <t>SMA-300-2019</t>
  </si>
  <si>
    <t>SSA-301-2019</t>
  </si>
  <si>
    <t>SEYC-302-2019</t>
  </si>
  <si>
    <t>SGM-303-2019</t>
  </si>
  <si>
    <t>DAP-304-2019</t>
  </si>
  <si>
    <t>SEYC-305-2019</t>
  </si>
  <si>
    <t>SG-306-2019</t>
  </si>
  <si>
    <t>SGM-307-2019</t>
  </si>
  <si>
    <t>SEYC-308-2019</t>
  </si>
  <si>
    <t>SEYC-309-2019</t>
  </si>
  <si>
    <t>SEYC-310-2019</t>
  </si>
  <si>
    <t>SEYC-311-2019</t>
  </si>
  <si>
    <t>SPIS-312-2019</t>
  </si>
  <si>
    <t>SMA-313-2019</t>
  </si>
  <si>
    <t>SEYC-314-2019</t>
  </si>
  <si>
    <t>SSYPS-315-2019</t>
  </si>
  <si>
    <t>SVH-316-2019</t>
  </si>
  <si>
    <t>SSYPS-317-2019</t>
  </si>
  <si>
    <t>SSYPS-318-2019</t>
  </si>
  <si>
    <t>SSA-319-2019</t>
  </si>
  <si>
    <t>SGM-320-2019</t>
  </si>
  <si>
    <t>SSA-320A-2019</t>
  </si>
  <si>
    <t>SSA-321-2019</t>
  </si>
  <si>
    <t>SSA-322-2019</t>
  </si>
  <si>
    <t>SOCIEDAD CAMERAL DE CERTIFICACION DIGITAL CERTICAMARA S.A</t>
  </si>
  <si>
    <t>PARADA MEDINA NELSON</t>
  </si>
  <si>
    <t>CONSORCIO ADECUACION EDUCACION ITAGUI 2019</t>
  </si>
  <si>
    <t>BUSTAMANTE CARDONA DANIELA</t>
  </si>
  <si>
    <t>CYS TECNOLOGIA S.A.</t>
  </si>
  <si>
    <t>TECNIDIDACTICOS IND S.A.S.</t>
  </si>
  <si>
    <t>CONSORCIO ITAGUI 03-2019</t>
  </si>
  <si>
    <t>CONSORCIO LA MARIA</t>
  </si>
  <si>
    <t>LA UNION TEMPORAL SERVICIOS DE IMPRESIÓN Y FOTOCOPIADO</t>
  </si>
  <si>
    <t>CONSORCIO LA MARIA ITAGUI 2019</t>
  </si>
  <si>
    <t>H Y G CONSULTORES SOCIEDAD POR ACCIONES SIMPLIFICADA</t>
  </si>
  <si>
    <t>TAMAYO QUINTERO PAULA ANDREA</t>
  </si>
  <si>
    <t>CORPORACION COLOMBIA VIVE</t>
  </si>
  <si>
    <t xml:space="preserve"> AKTIVA SOLUTIONS COLOMBIA S.A.S.</t>
  </si>
  <si>
    <t>FUNDACION NACIONAL PARA EL DESARROLLO, EL ARTE Y LA CULTURA-FUNDARTE</t>
  </si>
  <si>
    <t>FUNDACION TENARCO</t>
  </si>
  <si>
    <t>CORPORACION FUTURO Y PROGRESO-CORFUPROGRESO</t>
  </si>
  <si>
    <t>CORPORACION DIA MUNDIAL DE LA PEREZA</t>
  </si>
  <si>
    <t>LIGA ANTITUBERCULOSA COLOMBIANA Y DE ENFERMEDADES RESPIRATORIAS LAC</t>
  </si>
  <si>
    <t>HOLISIS S.A.S.</t>
  </si>
  <si>
    <t>PIEDRAHITA CASTRILLON HECTOR ANDRES</t>
  </si>
  <si>
    <t>INGESEL S.A.S.</t>
  </si>
  <si>
    <t>SECRETARIA DE VIVIENDA Y HÁBITAT</t>
  </si>
  <si>
    <t>ADQUISICIÓN DE UN (1) CERTIFICADO DIGITAL SSL SECURE SITE, UN (1) CERTIFICADO DIGITAL SSL SECURE SITE PRO CON EV (SECURE SOCKETS LAYER),  UNA (1) FIRMA DIGITAL EN DISPOSITIVO CRIPTOGRÁFICO (USB) O EN DISPOSITIVO CRIPTOGRÁFICO EN TOKEN VIRTUAL Y LA RENOVACIÓN SERVICIO DE SOPORTE Y MANTENIMIENTO ESPECIALIZADO SOBRE EL COMPONENTE DE FIRMA Y ESTAMPA PARA EL MUNICIPIO DE ITAGÜÍ</t>
  </si>
  <si>
    <t>PRESTACIÓN DE SERVICIOS DE APOYO A LA GESTIÓN PARA REALIZAR ACTIVIDADES LOGÍSTICAS,  ASISTENCIALES A LA SECRETARIA DE GOBIERNO MUNICIPAL Y AUTORIDADES, EN COORDINACIÓN CON LOS ORGANISMOS DE SEGURIDAD DEL MUNICIPIO DE ITAGÜÍ.</t>
  </si>
  <si>
    <t>PRESTACIÓN DE SERVICIOS PROFESIONALES, PARA ADOPTAR Y EJECUTAR LA PLANIFICACION DEL SISTEMA DE GESTION DE SEGURIDAD Y SALUD EN EL TRABAJO SG-SST DE LOS SERVIDORES PUBLICOS DEL MUNICIPIO DE ITAGUI.</t>
  </si>
  <si>
    <t>ADECUACIÓN  DEL ESPACIO DESTINADO PARA EL FUNCIONAMIENTO DE LA SECRETARÍA DE EDUCACIÓN Y CULTURA DEL MUNICIPIO DE ITAGÜÍ, E INSTALACIÓN DE MOBILIARIO.</t>
  </si>
  <si>
    <t>PRESTACIÓN DE SERVICIOS PROFESIONALES DE UN ABOGADO PARA EL ACOMPAÑAMIENTO, ASESORÍA JURÍDICA Y SEGUIMIENTO A LA GESTIÓN DE LA SECRETARIA DE SALUD Y PROTECCIÓN SOCIAL DEL MUNICIPIO DE ITAGÜÍ</t>
  </si>
  <si>
    <t>PRESTACIÓN DE SERVICIOS DE APOYO A LA GESTIÓN EN EL DESARROLLO LOGÍSTICO Y OPERATIVO PARA EL TRASLADO Y REUBICACIÓN DE LOS VEHÍCULOS QUE SE ENCUENTRAN INMOVILIZADOS POR LA SECRETARÍA DE MOVILIDAD DEL MUNICIPIO DE ITAGÜÍ AL NUEVO PARQUEADERO DESTINADO PARA SU CUSTODIA</t>
  </si>
  <si>
    <t>PRESTACIÓN DE SERVICIOS DE APOYO A LA GESTIÓN PARA REALIZAR ACTIVIDADES OPERATIVAS Y LOGÍSTICAS, QUE PERMITAN LA EJECUCIÓN DEL PLAN DE BIENESTAR DOCENTE DE LA SECRETARIA DE EDUCACIÓN Y CULTURA DEL MUNICIPIO DE ITAGÜÍ EN LA VIGENCIA 2019</t>
  </si>
  <si>
    <t>CONTRATAR EL ARRIENDO DE UN INMUEBLE UBICADO EN EL MUNICIPIO DE ITAGÜÍ EN LA CALLE 48 NO. 51-42 PARA EL FUNCIONAMIENTO DEL CITYLAB “LABORATORIO DE CIUDAD” DEL PLAN DIGITAL ITAGÜÍ, EL CUAL CONSTA CON ADECUACIONES DE SERVICIOS PÚBLICOS, SALA DE REUNIONES, CONECTIVIDAD Y AULA MÚLTIPLE</t>
  </si>
  <si>
    <t>ADQUISICIÓN DE LICENCIAS DE MICROSOFT PARA EL PARQUE TECNOLÓGICO DE LAS 24 INSTITUCIONES EDUCATIVAS OFICIALES DEL MUNICIPIO DE ITAGÜÍ.</t>
  </si>
  <si>
    <t>PRESTACION DE SERVICIOS DE APOYO A LA GESTION PARA LA REALIZACION DE PRESENTACIONES ARTISTICAS Y CULTURALES EN LA CELEBRACION Y CONMEMORACION DE LA FIESTA DE LA INDEPENDENCIA PARA LA VIGENCIA 2019</t>
  </si>
  <si>
    <t>OBRAS DE MANTENIMIENTO Y/O ADECUACIÓN EN LOS DIFERENTES EDIFICIOS ADMINISTRATIVOS Y SISTEMAS HIDRÀULICOS EN EQUIPAMIENTOS Y ESPACIOS PÙBLICOS DEL MUNICIPIO DE ITAGUÍ</t>
  </si>
  <si>
    <t>PRESTACIÓN DE SERVICIO PARA EL SOPORTE TÉCNICO Y OPERATIVO DEL PARQUE AUTOMOTOR DE LA ADMINISTRACIÓN Y DE LOS ORGANISMOS DE SEGURIDAD Y JUSTICIA QUE PRESTAN SUS SERVICIOS EN  EL MUNICIPIO DE ITAGÜÍ</t>
  </si>
  <si>
    <t>CONSULTORÍA PARA EL FORTALECIMIENTO DEL SERVICIO DE ACUEDUCTO EN LAS ZONAS RURALES Y URBANAS DEL MUNICIPIO DE ITAGUI E INTERVENTORÍA TÉCNICA, LEGAL, ADMINISTRATIVA, FINANCIERA Y AMBIENTAL AL CONTRATO DE CONSTRUCCIÓN Y REHABILITACIÓN DEL SISTEMA DEL ALCANTARILLADO Y SISTEMA DE PILA PÚBLICA DE LA VEREDA LA MARIA ETAPA N° 2 Y OBRAS COMPLEMENTARIAS NECESARIAS PARA GARANTIZAR LA PRESTACIÓN DE SERVICIO DE ACUEDUCTO Y ALCANTARILLADO</t>
  </si>
  <si>
    <t>PRESTACIÓN DE SERVICIOS DE APOYO A LA GESTIÓN PARA REALIZAR ACTIVIDADES OPERATIVAS Y LOGÍSTICAS, QUE PERMITAN LAS PRESENTACIONES ARTÍSTICAS Y ACTIVIDADES LUDICO – RECREATIVAS DE LOS ADULTOS MAYORES QUE ATIENDE LA SECRETARIA DE PARTICIPACIÓN E INCLUSIÓN SOCIAL DEL MUNICIPIO DE ITAGUI</t>
  </si>
  <si>
    <t>PRESTACIÓN DEL SERVICIO DE COPIADO E IMPRESIÓN IN SITU INCLUIDO FORMAS PRE IMPRESAS Y REALIZACIÓN DE LA CAMPAÑA: “CULTURA TRIBUTARIA”  EN EL MUNICIPIO DE ITAGÜÍ</t>
  </si>
  <si>
    <t>CONSTRUCCIÓN Y REHABILITACIÓN DEL SISTEMA DEL ALCANTARILLADO Y SISTEMA DE PILA PÚBLICA DE LA VEREDA LA MARIA ETAPA N° 1 Y OBRAS COMPLEMENTARIAS NECESARIAS PARA GARANTIZAR LA PRESTACIÓN DE SERVICIO DE ACUEDUCTO Y ALCANTARILLADO EN EL MUNICIPIO DE ITAGÜÍ</t>
  </si>
  <si>
    <t xml:space="preserve">PRESTACIÓN DE SERVICIOS PARA LA CONFIGURACIÓN E IMPLEMENTACIÓN DE UN SISTEMA DE INFORMACIÓN GEOGRÁFICO AMBIENTAL A TRAVÉS DE UN GEOPORTAL. </t>
  </si>
  <si>
    <t>ARRENDAMIENTO DE UN (1) BIEN INMUEBLE UBICADO EN LA CARRERA 55 A Nº 41-20 INT 7.000 (LOCAL COMERCIAL CON UN ÁREA DE 14 M² DESTINADO PARA CAFETERIA), PERTENECIENTE AL REDIO DE MAYOR EXTENSIONCON NUMERO DE MATRICULA INMOBILIARIA N° 001-478999</t>
  </si>
  <si>
    <t>PRESTACIÓN DE SERVICIOS DE APOYO A LA GESTIÓN PARA EL SOPORTE Y ACOMPAÑAMIENTO A LA ENTIDAD EN EL DESARROLLO DE ACTIVIDADES QUE PERMITAN FORTALECER LA MEMORIA CULTURAL, LA EDUCACIÓN REFERENTE A LA CONCIENCIA AMBIENTAL Y EL CAMBIO EN LOS MODOS DE VIDA, INCENTIVANDO ASÍ LA SALUD Y EL DEPORTE EN EL MARCO DE EJECUCIÓN DEL CONVENIO INTERADMINISTRATIVO 729-2019 SUSCRITO ENTRE EL AMVA Y EL MUNICIPIO DE ITAGUÍ</t>
  </si>
  <si>
    <t>PRESTACION DE SERVICIOS DE APOYO A LA GESTIÓN PARA CONMEMORAR LA MEMORIA Y SOLIDARIDAD CON LAS VICTIMAS DEL CONFLICTO ARMADO INTERNO DEL MUNICIPIO DE ITAGUI</t>
  </si>
  <si>
    <t>CONTRATO DE PRESTACION DE SERVICIOS PROFESIONALES EN ACTIVIDADES ADMINISTRATIVAS PARA EL FORTALECIMIENTO Y FUNCIONAMIENTO DEL CONSEJO TERRITORIAL DE PLANEACION ITAGUI</t>
  </si>
  <si>
    <t>PRESTACIÓN DE SERVICIOS DE APOYO A LA GESTIÓN PARA EL ACOMPAÑAMIENTO Y SOPORTE A LA ENTIDAD EN LA REALIZACIÓN DE PRESENTACIONES ARTÍSTICAS, CULTURALES Y LÚDICAS EN DESARROLLO DE LAS FIESTAS DE LA INDUSTRIA, EL COMERCIO Y LA CULTURA EN EL MUNICIPIO DE ITAGÜÍ PARA EL AÑO 2019</t>
  </si>
  <si>
    <t>PRESTACIÓN DE SERVICIOS PROFESIONALES PARA LA REALIZACIÓN DE TALLERES DE SOCIALIZACIÓN DEL NUEVO CÓDIGO NACIONAL DE POLICÍA Y CONVIVENCIA LEY 1801  DEL 29 DE JULIO DE 2016, CAPACITACIÓN Y ACTUALIZACIÓN A LA FUERZA PÚBLICA EN LAS ADICIONES Y MODIFICACIONES DE LEY QUE GARANTICEN LA SANA CONVIVENCIA EN EL MUNICIPIO DE ITAGÜÍ</t>
  </si>
  <si>
    <t>PRESTACIÓN DE SERVICIOS DE APOYO A LA GESTIÓN PARA REALIZAR PRESENTACIONES ARTÍSTICAS, CULTURALES Y LÚDICAS EN DESARROLLO DE LA “FIESTA DE LA ALEGRÍA, UNA FIESTA FAMILIAR” LA CUAL SE CELEBRA DENTRO DEL MARCO DE LAS FIESTAS DE LA INDUSTRIA, EL COMERCIO Y LA CULTURA DEL MUNICIPIO DE ITAGÜÍ EN EL AÑO 2019</t>
  </si>
  <si>
    <t>PRESTACIÓN DE SERVICIOS DE APOYO A LA GESTIÓN PARA REALIZAR ACTIVIDADES OPERATIVAS Y LOGISTICA EN LA ORGANIZACIÓN, PRODUCCIÓN, MONTAJE Y DESMONTAJE DEL ESCENARIO INAUGURAL DE LAS FIESTAS DE LA INDUSTRIA EL COMERCIO Y LA CULTURA DEL MUNICIPIO DE ITAGÜÍ EL 10 DE AGOSTO DE 2019 Y PARA EL CONCIERTO DE MÚSICA GÓSPEL A EFECTUARSE EL DÍA 11 DE AGOSTO DE 2019</t>
  </si>
  <si>
    <t>PRESTACIÓN DE SERVICIOS DE APOYO A LA GESTIÓN PARA EJECUTAR PRESENTACIONES ARTISTICAS, CULTURALES Y LÚDICAS EN DESARROLLO DE LAS FIESTAS DE LA INDUSTRIA, EL COMERCIO Y LA CULTURA DEL MUNICIPIO DE ITAGÜÍ EN EL AÑO 2019</t>
  </si>
  <si>
    <t>PRESTACIÓN DE SERVICIOS DE APOYO A LA GESTIÓN PARA REALIZAR PRESENTACIONES ARTÍSTICAS DE TEATRO MUSICAL “LA HISTORIA DE FLORINDO II Y SU AMADA LA HECHICERA BRUJELENA” EN DESARROLLO DE LAS FIESTAS DE LA INDUSTRIA, EL COMERCIO Y LA CULTURA DEL MUNICIPIO DE ITAGÜÍ EN EL AÑO 2019</t>
  </si>
  <si>
    <t>PRESTACIÓN DE SERVICIOS DE APOYO A LA GESTION PARA EJECUTAR PRESENTACIONES ARTISTICAS, CULTURALES Y LUDICAS, PARA NIÑOS, NIÑAS, ADOLESCENTES Y FAMILIA, EN EL MARCO DE LAS FIESTAS DE LA INDUSTRIA, EL COMERCIO Y LA CULTURA DEL MUNICIPIO DE ITAGUI EN EL AÑO 2019</t>
  </si>
  <si>
    <t>PRESTACION DE SERVICIOS DE APOYO A LA GESTIÓN PARA REALIZAR ACTIVIDADES OPERATIVAS Y LOGISTICAS, ENMARCADAS EN EL PROGRAMA DE EDUCACION AMBIENTAL PARA LA SOSTENIBILIDAD, ENTRE ELLAS, LA CONMEMORACION DE ALGUNAS FECHAS DEL CALENDARIO AMBIENTAL AÑO 2019 EN EL MUNICIPIO DE ITAGUI</t>
  </si>
  <si>
    <t>PRESTACIÓN DE SERVICIOS DE APOYO A LA GESTIÓN PARA REALIZAR ACTIVIDADES ARTÍSTICAS EN EL MARCO DE LA CELEBRACIÓN DEL DÍA MUNDIAL DE LA PEREZA DEL MUNICIPIO DE ITAGUI DEL AÑO 2019</t>
  </si>
  <si>
    <t>PRESTACIÓN DE SERVICIOS EN LA REALIZACION DE MONITOREOS RÁPIDOS DE COBERTURAS DE VACUNACIÓN Y BÚSQUEDAS ACTIVAS COMUNITARIAS (BAC) EN ZONA URBANA Y RURAL DEL MUNICIPIO DE ITAGÜÍ SEGÚN METODOLOGÍA Y DIRECTRICES DADAS POR EL MINISTERIO DE SALUD Y PROTECCIÓN</t>
  </si>
  <si>
    <t>PRSTACION DE SERVICIOS PROFESIONALES EN ACTIVIDADES ADMINISTRATIVAS PARA EL SOPORTE Y ACOMPAÑAMIENTO EN LA ELABORACION DE INFORMES FINALES DE LA SECRETARIA DE VIVIENDA HABITAT DEL MUNICIPIO DE ITAGUI</t>
  </si>
  <si>
    <t>PRESTACIÓN DE SERVICIOS PROFESIONALES DE UN COMUNICADOR GRÁFICO PARA EL FORTALECIMIENTO DE LA ESTRATEGIA COMUNICACIONAL INTERNA Y EXTERNA DE LA SECRETARÍA DE SALUD Y PROTECCIÓN SOCIAL DEL MUNICIPIO DE ITAGÜÍ</t>
  </si>
  <si>
    <t>ARRENDAMIENTO DE UN (1) BIEN INMUEBLE, (LOCAL COMERCIAL, CON UN ÁREA DE 24,65 MTS2, DESTINADO PARA CAFETERÍA) QUE SE ENCUENTRA UBICADO EN EL INTERIOR DEL HOGAR DE LOS RECUERDOS, CARRERA 50ª Nº 33 - 01 DEL MUNICIPIO DE ITAGÜÍ</t>
  </si>
  <si>
    <t>CONSTRUCCIÓN DE LAS OBRAS DE MITIGACIÓN Y PROTECCIÓN PARA LA ESTABILIZACIÓN DE LA PLACA POLIDEPORTIVA DE LA VEREDA EL PROGRESO DEL MUNICIPIO DE ITAGUI</t>
  </si>
  <si>
    <t xml:space="preserve">ARRENDAMIENTO DE UN (1) INMUEBLE (LOCAL COMERCIAL), UBICADO EN LA CARRERA 51 N° 51 -40 CAMI 4 PISO, EDIFICIO JUDICIAL DEL MUNICIPIO DE ITAGUI CON UN AREA DE 5.74 MTS 2, DESTINACION ESPECIFICA PARA EL SERVICIO DE FOTOCOPIADO, FAX, COMPUTADOR, Y LA  COMERCIALIZACION DE LIBROS JURIDICOS Y MATERIAL DE CULTURA EN GENERAL </t>
  </si>
  <si>
    <t>PRESTACION DE SERVICIOS DE APOYO A LA GESTIÓN PARA REALIZAR ACTIVIDADES OPERATIVAS Y LOGISTICAS, EN LAS ACTIVIDADES DEL DIA DEL SERVIDOR PUBLICO, DEL DIA DEL JUBILADO Y VACACIONES RECREATIVAS PARA LOS HIJOS DE LOS SERVIDORES PUBLICOS DEL MUNICIPIO DE ITAGUI</t>
  </si>
  <si>
    <t>ARRENDAMIENTO DE UN (1) BIEN INMUEBLE (LOCAL COMERCIAL), UBICADO EN LA CARRERA 57 N° 34 -1 SECTOR DITAIRES - CANCHA SINTETICA SANTA ANA, CON UN AREA DE 19,19 MTS2, DESTINACION ESPECIFICA DE CAFETERIA</t>
  </si>
  <si>
    <t>830084433-7</t>
  </si>
  <si>
    <t>71732351-1</t>
  </si>
  <si>
    <t>901299985-1</t>
  </si>
  <si>
    <t>1036634813-4</t>
  </si>
  <si>
    <t>811000242-8</t>
  </si>
  <si>
    <t>900535343-2</t>
  </si>
  <si>
    <t>901303391-4</t>
  </si>
  <si>
    <t>901303713-2</t>
  </si>
  <si>
    <t>901304913-3</t>
  </si>
  <si>
    <t>901304999-0</t>
  </si>
  <si>
    <t>900077810-5</t>
  </si>
  <si>
    <t>900103235-1</t>
  </si>
  <si>
    <t>811039999-3</t>
  </si>
  <si>
    <t>900537397-9</t>
  </si>
  <si>
    <t>811034144-0</t>
  </si>
  <si>
    <t>900752794-0</t>
  </si>
  <si>
    <t>899999122-1</t>
  </si>
  <si>
    <t>900064001-7</t>
  </si>
  <si>
    <t>1020412017-7</t>
  </si>
  <si>
    <t>800115296-1</t>
  </si>
  <si>
    <t>$ 2.392.080 SIN EROGACION PRESUPUESTAL POR PARTE DEL MUNICIPIO</t>
  </si>
  <si>
    <t>$4.599.134 SIN EROGACION PRESUPUESTAL POR PARTE DEL MUNICIPIO</t>
  </si>
  <si>
    <t>$1.344.243 SIN EROGACION PRESUPUESTAL POR PARTE DEL MUNICIPIO</t>
  </si>
  <si>
    <t>$1.761.780 SIN EROGACION PRESUPUESTAL POR PARTE DEL MUNICIPIO</t>
  </si>
  <si>
    <t>30 DIAS CALENDARIO</t>
  </si>
  <si>
    <t>27 DIAS Y 5 MESES</t>
  </si>
  <si>
    <t>23 DIAS Y 5 MESES</t>
  </si>
  <si>
    <t>17 DIAS Y 5 MESES</t>
  </si>
  <si>
    <t>15 DIAS</t>
  </si>
  <si>
    <t>5 MESES Y 13 DIAS</t>
  </si>
  <si>
    <t>159 DIAS</t>
  </si>
  <si>
    <t>5 DIAS HABILES</t>
  </si>
  <si>
    <t>4 MESES Y 15 DIA</t>
  </si>
  <si>
    <t>13 DIAS Y 3 MESES</t>
  </si>
  <si>
    <t>11 DIAS Y 1 MESES</t>
  </si>
  <si>
    <t>10 DIAS Y 3 MESES</t>
  </si>
  <si>
    <t>SPIS-323-2019</t>
  </si>
  <si>
    <t>PRESTACION DE SERVICIOS DE APOYO A LA GESTIÓN PARA REALIZAR ACTIVIDADES LUDICO - RECREATIVAS Y CULTURALES CON EL FIN DE CONMEMORAR LA POBLACION CON DISCAPACIDAD QUE ATIENDE LA SECRETARIA DE PARTICIPACION E INCLUSION SOCIAL DEL MUNICIPIO DE ITAGUI</t>
  </si>
  <si>
    <t>SSA-324-2019</t>
  </si>
  <si>
    <t>SGM-325-2019</t>
  </si>
  <si>
    <t>SSYPS-326-2019</t>
  </si>
  <si>
    <t>SEYC-327-2019</t>
  </si>
  <si>
    <t>SG-328-2019</t>
  </si>
  <si>
    <t>GIRALDO JARAMILLO LUIS FERNANDO</t>
  </si>
  <si>
    <t>C.I. COLOMBIAN MED S.A.S.</t>
  </si>
  <si>
    <t>16078261-1</t>
  </si>
  <si>
    <t>900300748-2</t>
  </si>
  <si>
    <t>ARRENDAMIENTO DE UN (1) LOCAL COMERCIAL, UBICADO EN LA CALLE 36 N° 59-69, DENTRO LAS INSTALACIONES DEL PARQUE DITAIRES, SECTOR PIES DESCALZOS (CHORRITO), DESTINADO PARA SEDE ADMINISTRATIVA DE LA CAJA DE COMPENSACION FAMILIAR COMFENALCO ANTIOQUIA. PERTENECIENTE AL PREDIO DE MAYOR EXTENSIÓN CON NUMERO DE MATRICULA INMOBILIARIA N°  001-505000</t>
  </si>
  <si>
    <t>CONTRATO DE PRESTACION DE SERVICIOS PROFESIONALES DE UN INGENIERO ELECTRICO PARA EL SOPORTE Y DESARROLLO DE ACTIVIDADES DE METROLOGIA LEGAL, DANDO APLICACIÓN A LA LEY 1480 DEL 2011, PARA LA PROTECCION DEL CONSUMIDOR EN EL MUNICIPIO DE ITAGUI</t>
  </si>
  <si>
    <t>CONTRATO DE COMPRAVENTA DE CAJAS TÉRMICAS PARA EL PROGRAMA AMPLIADO DE INMUNIZACIONES – PAI MUNICIPIO DE ITAGÜÍ -  ANTIOQUIA</t>
  </si>
  <si>
    <t>PRESTACIÓN DE SERVICIOS PROFESIONALES PARA SOPORTAR A LA ENTIDAD EN LA PROMOCIÓN, ESTIMULACIÓN Y FOMENTO DE LA CULTURA A TRAVÉS DEL DESARROLLO DE ACTIVIDADES DE CARÁCTER CINEMATOGRÁFICO EN EL 2° FESTIVAL INTERNACIONAL DE CINE CIUDAD ITAGÜÍ, COLOMBIA: CINE BIEN HECHO, CINE NO VISTO-2019</t>
  </si>
  <si>
    <t>$43.256.532 SIN EROGACION PRESUPUESTAL POR PARTE DEL MUNICIPIO</t>
  </si>
  <si>
    <t>GOMEZ VASQUEZ VIVIANA ANDREA</t>
  </si>
  <si>
    <t>PRESTACION DE SERVICIOS DE APOYO A LA GESTIÓN EN ACTIVIDADES ASISTENCIALES Y ADMINISTRATIVAS PARA SOPORTAR LA ATENCION A LA CIUDADANIA DE LOS DIFERENTES DEPENDENCIAS DE LA ADMINISTRACION MUNICIPA DE ITAGUI</t>
  </si>
  <si>
    <t>acta n. 3  en plazo el cual va desde el 4 julio al 31 julio 2019</t>
  </si>
  <si>
    <t>10 meses y 28 dias</t>
  </si>
  <si>
    <t>act n. 1 en tiempo por 60 dias , que va desde el 24 julio al 21 septiembre del 2019</t>
  </si>
  <si>
    <t>acta n. 1 en plazo y valor por 30 dias,que va desde el 9 de septiembre al 8 de otubre del 2019</t>
  </si>
  <si>
    <t>5 meses</t>
  </si>
  <si>
    <t>9 meses</t>
  </si>
  <si>
    <t>acta n. 1 plazo y valor por 6 dias,que va desde el 15 de agosto al 20 de agosto del 2019</t>
  </si>
  <si>
    <t>5 meses y 6 dias</t>
  </si>
  <si>
    <t>acta n. 1 plazo y valor por 1 mes y 27 dias,que va desde el 5 de noviembre al 31 de diciembre del 2019</t>
  </si>
  <si>
    <t>10 meses y 27 dias</t>
  </si>
  <si>
    <t>acta n. 1 plazo y valor por 1 mes,que va desde el 10 de septiembre al 9 de octubre del 2019</t>
  </si>
  <si>
    <t>acta n. 1 plazo y valor por 2 meses,que va desde el 01 de septiembre al 31 de octubre del 2019</t>
  </si>
  <si>
    <t xml:space="preserve">acta n. 3 plazo y valor por 2 meses,que va desde el 01 noviembre al 31 diciembre de 2019,adicion n. 2 en tiempo que va por 2 meses desde el  01 de septiembre hasta 31 de octubre de 2019 </t>
  </si>
  <si>
    <t>acta n. 1 plazo y valor por 2 meses, que va desde el 01 de septiembre al 31 de octubre del 2019</t>
  </si>
  <si>
    <t>acta n.1 adicion en plazo por 1 mes ,que va desde el 01 al 30 de septiembre del 2019</t>
  </si>
  <si>
    <t>acta n. 1 plazo y valor por 3 meses,que va desde el 01 de septiembre al 30 noviembre del 2019</t>
  </si>
  <si>
    <t>acta n. 5 plazo y valor por 2 meses y 12 dias ,que va desde el 11 de agosto al 22 de octubre del 2019,Adicion n. 4 en tiempo  2 meses y 10 dias que va desde el 01 junio al 10 de agosto del 2019,Adicion n. 3 en tiempo y valor   por  11 dias y 2 meses ,que va desde el 21 de marzo al 31 de mayo del 2019 ,Adicion n. 1 en tiempo y valor (3 meses y 5 dias) que va desde el 16 Dic  al 20 de marzo del 2018,a</t>
  </si>
  <si>
    <t>18 meses y 27 dias</t>
  </si>
  <si>
    <t>acta n.2 plazo y valor por 3 meses,que va desde el 18 de septiembre al 17 de diciembre del 2019</t>
  </si>
  <si>
    <t>10 meses y 13 dias</t>
  </si>
  <si>
    <t>acta n. 3 en plazo por 15 dias,que va desde 18 de septiembre al 02 de octubre del 2019</t>
  </si>
  <si>
    <t>12 meses y 15 dias</t>
  </si>
  <si>
    <t>acta n. 1 en plazo y valor por 10 dias y 2 meses,que va desde el 21 de septiembre al 30 de noviembre 2019</t>
  </si>
  <si>
    <t>10 dias y 9 meses</t>
  </si>
  <si>
    <t>acta n. 1 plazo por 1 mes y 17 dias,que va desde el 04 de octubre hasta el 20 noviembre del 2019</t>
  </si>
  <si>
    <t>9 meses y 17 dias</t>
  </si>
  <si>
    <t>SI-330-2018</t>
  </si>
  <si>
    <t>acta n. 3 plazo y valor por 2 meses,que va desde  el 01 de noviembre al 31 de diciembre el 2019</t>
  </si>
  <si>
    <t>9 dias  y 13 meses</t>
  </si>
  <si>
    <t>acta n. 2 plazo y valor por 6 dias y 2 meses,que va desde el 25 de septiembre al 30 de noviembre del 2019</t>
  </si>
  <si>
    <t>6 dias y 9 meses</t>
  </si>
  <si>
    <t>acta n. 1 plazo y valor por 1 mes y 15 dias,que va desde el 01 de octubre al 15 de noviembre del 2019</t>
  </si>
  <si>
    <t>4 meses y 15 dias</t>
  </si>
  <si>
    <t>CONVENIO INTERADMINISTRATIVO DE ASOCIACION ENTRE EL MUNICIPIO DE ITAGUI Y LA AGENCIA DE DESARROLLO LOCAL DE ITAGUI -ADELI-, PARA PONER EN MARCHA  EL PROYECTO DEL  CENTRO DE DESARROLLO CULTURAL Y AMBIENTAL "EL CARIBE"</t>
  </si>
  <si>
    <t>13 MESES Y 15 DIAS</t>
  </si>
  <si>
    <t>acta n. 4 plazo y valor por 11 dias,que van desde el 21 de diciembre al 31 de diciembre del 2019</t>
  </si>
  <si>
    <t>13 meses y 26 dias</t>
  </si>
  <si>
    <t>OCTUBRE-NOVIEMBRE-DICIEMBRE DEL 2019</t>
  </si>
  <si>
    <t>SG-329-2019</t>
  </si>
  <si>
    <t>SG-330-2019</t>
  </si>
  <si>
    <t>SEYC-331-2019</t>
  </si>
  <si>
    <t>SEYC-332-2019</t>
  </si>
  <si>
    <t>SSA-333-2019</t>
  </si>
  <si>
    <t>SPIS-334-2019</t>
  </si>
  <si>
    <t>SEYC-335-2019</t>
  </si>
  <si>
    <t>SM-336-2019</t>
  </si>
  <si>
    <t>SSA-337-3019</t>
  </si>
  <si>
    <t>SSA-338-2019</t>
  </si>
  <si>
    <t>SSA-339-2019</t>
  </si>
  <si>
    <t>SSA-340-2019</t>
  </si>
  <si>
    <t>SGM-341-2019</t>
  </si>
  <si>
    <t>SI-342-2019</t>
  </si>
  <si>
    <t>SPIS-343-2019</t>
  </si>
  <si>
    <t>SSA-344-2019</t>
  </si>
  <si>
    <t>SSA-345-2019</t>
  </si>
  <si>
    <t>SSA-346-2019</t>
  </si>
  <si>
    <t>SPIS-347-2019</t>
  </si>
  <si>
    <t>SSA-348-2019</t>
  </si>
  <si>
    <t>SGM-349-2019</t>
  </si>
  <si>
    <t>SEYC-350-2019</t>
  </si>
  <si>
    <t>SSYPS-351-2019</t>
  </si>
  <si>
    <t>SDYR-352-2019</t>
  </si>
  <si>
    <t>SSA-353-2019</t>
  </si>
  <si>
    <t>SSA-354-2019</t>
  </si>
  <si>
    <t>SSYPS-355-2019</t>
  </si>
  <si>
    <t>SSYPS-356-2019</t>
  </si>
  <si>
    <t>SSYPS-357-2019</t>
  </si>
  <si>
    <t>SSA-358-2019</t>
  </si>
  <si>
    <t>SSYPS-359-2019</t>
  </si>
  <si>
    <t>AM-360-2019</t>
  </si>
  <si>
    <t>SEYC-361-2019</t>
  </si>
  <si>
    <t>SSA-362-2019</t>
  </si>
  <si>
    <t>SMA-363-2019</t>
  </si>
  <si>
    <t>SEYC-364-2019</t>
  </si>
  <si>
    <t>SPIS-365-2019</t>
  </si>
  <si>
    <t>SSA-366-2019</t>
  </si>
  <si>
    <t>SEYC-367-2019</t>
  </si>
  <si>
    <t>SSA-368-2019</t>
  </si>
  <si>
    <t>OPTIMAS TECNOLOGICAS S.A.S.</t>
  </si>
  <si>
    <t>COMERCIALIZADORA CREATEX S.A.S.</t>
  </si>
  <si>
    <t>GTD COLOMBIA S.A.S.</t>
  </si>
  <si>
    <t>CENTRO RECREATIVO COCORNA S.A.</t>
  </si>
  <si>
    <t>INGENIERIA HOSPITALARIA S.A.S.</t>
  </si>
  <si>
    <t>K CONCEPTO GROPUP S.A.S.</t>
  </si>
  <si>
    <t>DANIEL ERNEY OCAMPO BOTERO (TAPICERIA APOLO OCAMPO)</t>
  </si>
  <si>
    <t>BETANCUR ESCOBAR CLAUDIA PATRICIA</t>
  </si>
  <si>
    <t>TOBON CARDENAS NATALIA ANDREA</t>
  </si>
  <si>
    <t>GARCIA CARDONA SARA MELISSA</t>
  </si>
  <si>
    <t>INTECCON COLOMBIA S.A.S.</t>
  </si>
  <si>
    <t>K CONCEPTO GROUP S.A.S.</t>
  </si>
  <si>
    <t>JUNTA DE ACCION COMUNAL VVIENDAS DEL SUR</t>
  </si>
  <si>
    <t>BBVA COLOMBIA S.A.</t>
  </si>
  <si>
    <t>JUNTA DE ACCION COMUNAL URBANIZACION CALATRAVA N° 1</t>
  </si>
  <si>
    <t>ANTIOQUEÑA DE EXTINTORES S.A.S.</t>
  </si>
  <si>
    <t>INGRID CAROLINA GIRALDO CASTAÑO (GLOSS BELLEZA J.T)</t>
  </si>
  <si>
    <t>900765027-6</t>
  </si>
  <si>
    <t>900152737-6</t>
  </si>
  <si>
    <t>900195679-1</t>
  </si>
  <si>
    <t>900163631-1</t>
  </si>
  <si>
    <t>811044610-4</t>
  </si>
  <si>
    <t>900035450-7</t>
  </si>
  <si>
    <t>8272894-3</t>
  </si>
  <si>
    <t>42784918-2</t>
  </si>
  <si>
    <t>1037643483-9</t>
  </si>
  <si>
    <t>1017273662-1</t>
  </si>
  <si>
    <t>811043871-5</t>
  </si>
  <si>
    <t>811046908-2</t>
  </si>
  <si>
    <t xml:space="preserve">ANULADO </t>
  </si>
  <si>
    <t>8110341144-0</t>
  </si>
  <si>
    <t>900545201-8</t>
  </si>
  <si>
    <t>900810225-0</t>
  </si>
  <si>
    <t>1036614392-1</t>
  </si>
  <si>
    <t>PRESTACION DE SERVICIOS PROFESIONALES, PARA BRINDAR HERRAMIENTAS TEORICAS, METODOLOGICAS Y PRACTICAS, MEDIANTE TRES (3) DIPLOMADOS EN HABILIDADES PARA INGRESAR A LA EDUCACION SUPERIOR, HABILIDADES EN LECTOESCRITURA Y OFIMATICA PARA LA VIDA LABORAL, PARA LOS ESTUDIANTES DEL GRADO DECIMO Y UNDECIMO DE LAS INSTITUCIONES EDUCATIVAS OFICIALES DEL MUNICIPIO DE ITAGUI</t>
  </si>
  <si>
    <t>DAR CONTINUAR A LOS PROGRAMAS Y ACTIVIDADES ARTISTICO-CULTURALES DE INTERES PUBLICO DE ACUERDO CON EL PLAN DE DESARROLLO 2016 – 2019 “ITAGUI AVANZA CON EQUIDAD PARA TODOS” A TRAVES DE LA EJECUCION DE ACCIONES ESTRATEGICAS DE LA SECRETARIA DE EDUCACION Y CULTURA PARA PROMOVER DERECHOS CULTURALES</t>
  </si>
  <si>
    <t>ADQUISICIÓN DE DOTACIÓN BÁSICA Y ELEMENTOS DISTINTIVOS PARA EL PERSONAL DE ALGUNAS DE LAS DEPENDENCIAS DE LA ADMINISTRACIÓN MUNICIPAL DE ITAGUI</t>
  </si>
  <si>
    <t>PRESTACIÓN DE SERVICIOS PROFESIONALES PARA SOPORTAR A LA ENTIDAD EN LA REALIZACIÓN DE ACTIVIDADES QUE POSIBILITEN EL DESARROLLO HUMANO INTEGRAL Y SOCIAL DE PERSONAS EN CONDICIÓN DE DISCAPACIDAD INTELECTUAL Y SÍNDROME DE DOWN DEL MUNICIPIO DE ITAGUI, PROCURANDO POR SU DIGNIDAD, POR LA PROTECCIÓN DEL DERECHO A LA IGUALDAD Y LA PROMOCIÓN DE MEJORES OPORTUNIDADES</t>
  </si>
  <si>
    <t>PRESTACION DE SERVICIOS PROFESIONALES PARA EL SOPORTE Y ACOMPAÑAMIENTO EN ACTIVIDADES QUE CONTRIBUYAN AL FORTALECIMIENTO DE LAS INNOVACIONES PEDAGOGICAS Y LOS PROYECTOS EDUCATIVOS QUE FAVOREZCAN LA PERMANENCIA ESCOLAR, DE LOS ESTUDIANTES DE LAS 24 I.E. OFICIALES DEL MUNICIPIO DE ITAGUI</t>
  </si>
  <si>
    <t>PRESTACIÓN DE SERVICIOS PROFESIONALES DE TÉCNICO ELECTRICISTA PARA REALIZAR EL SEGUIMIENTO EN EL GRUPO DE SUPERVISIÓN DE LA SECRETARÍA DE MOVILIDAD AL COMPONENTE ELÉCTRICO EN EL CONTRATO DE EJECUCIÓN DEL PROYECTO DE MODERNIZACIÓN Y ACTUALIZACIÓN DE LA RED SEMAFÓRICA DEL MUNICIPIO DE ITAGÜÍ</t>
  </si>
  <si>
    <t>ARRENDAMIENTO DE UN (1) BIEN INMUEBLE, (LOCAL COMERCIAL N° 5), CON UN ÁREA DE 20 MT2, UBICADO EN LA CARRERA 52 N° 78-94 PARQUE DE LA FAMILIA, DESTINACIÓN ESPECÍFICA CAFETERÍA</t>
  </si>
  <si>
    <t>ARRENDAMIENTO DE UN (1) BIEN INMUEBLE, (LOCAL COMERCIAL N° 1), UBICADO EN LA CARRERA 52 N° 78 - 64 PARQUE DE LA FAMILIA, CON UN AREA DE 8.50 M2, CON DESTINACIÓN DE VENTA DE HELADOS  Y OTROS PRODUCTOS ALIMENTICIOS</t>
  </si>
  <si>
    <t>ARRENDAMIENTO DE UN (1) BIEN INMUEBLE (ESPACIO) CON UN AREA DE 1.50 MT2, UBICADO EN LA CALLE 52 N° 51 -65 9 PISO, DESTINACION ESPECIFICA INSTALAR UNA TORRE DE ANCLAJE PARA ANTENAS TIPO PANEL DE INTERNET DEDICADO RADIADO Y TELECOMUNICACIONES</t>
  </si>
  <si>
    <t>ARRENDAMIENTO DE BIEN INMUEBLE CON DESTINANCION COMERCIAL (LOCAL CON UNA AREA DE 5.74 MTS2), UBICADO EN EL 5° PISO DEL EDIFICIO JUDICIAL DEL MUNICIPIO DE ITAGUI</t>
  </si>
  <si>
    <t>PRESTACIÓN DE SERVICIOS DE APOYO A LA GESTIÓN PARA REALIZAR ACTIVIDADES LOGÍSTICAS, ASISTENCIALES A LA SECRETARIA DE GOBIERNO MUNICIPAL Y AUTORIDADES, EN COORDINACIÓN CON LOS ORGANISMOS DE SEGURIDAD DEL MUNICIPIO DE ITAGÜÍ PARA DESARROLLAR LA JORNADA DE ELECCIONES DE AUTORIDADES TERRITORIALES 2019</t>
  </si>
  <si>
    <t>CONVENIO INTERADMINISTRATIVO DE ASOCIACIÓN PARA AUNAR ESFUERZOS DENTRO DEL PROYECTO DE ILUMINACIÓN ORNAMENTAL EN TEMPORADA NAVIDEÑA EN EL MUNICIPIO DE ITAGÜÍ</t>
  </si>
  <si>
    <t>PRESTACION DE SERVICIOS PROFESIONALES PARA SOPORTAR A LA ENTIDAD EN LA REALIZACION DE ACTIVIDADES Y EVENTOS ARTISTICOS Y CULTURALES QUE POSIBILITEN LA PARTICIPACION DE LA COMUNIDAD EN LOS PROCESOS DE INTERES LOCAL Y PROPICIE EL FORTALECIMIENTO DE LAS ORGANIZACIONES SOCIALES, COMUNALES O COMUNITARIAS</t>
  </si>
  <si>
    <t>EL ARRENDADOR ENTREGA A TÍTULO DE ARRENDAMIENTO AL ARRENDATARIO DOS (2) LOCALES COMERCIALES DESTINADOS PARA USO PÚBLICO Y UNA (1) CELDA DE PARQUEADERO, PARA USO DE LA ADMINISTRACIÓN MUNICIPAL DE ITAGÜÍ</t>
  </si>
  <si>
    <t xml:space="preserve">ARRENDAMIENTO DE UN (1) LOCAL COMERCIAL Y UNA (1) CELDA DE PARQUEADERO, PARA USO DE LA ADMINISTRACIÓN MUNICIPAL DE ITAGUI, UBICADOS EN EL CENTRO COMERCIAL ITAGUI (LOCAL 112) </t>
  </si>
  <si>
    <t>ARRENDAMIENTO DE DIECISÉIS (16) LOCALES COMERCIALES Y DOS (2) CELDAS DE PARQUEADERO, PARA USO DE LA ADMINISTRACIÓN MUNICIPAL UBICADOS EN EL CENTRO COMERCIAL ITAGÜÍ (LOCALES 201,202,203,208,227,233,234,235,249,250,251,252,254,255,301,401)</t>
  </si>
  <si>
    <t>PRESTACIÓN DE SERVICIOS DE APOYO A LA GESTIÓN PARA REALIZAR ACTIVIDADES OPERATIVAS Y LOGÍSTICAS EN EL DESARROLLO DE JORNADAS DE ATENCIÓN INTEGRAL Y BIENESTAR SOCIAL, DIRIGIDA A LA POBLACIÓN DE ADULTOS MAYORES DEL MUNICIPIO DE ITAGUI</t>
  </si>
  <si>
    <t>PRESTACION DE SERVICIOS PROFESIONALES PARA DESARROLLAR LA INTERVENCION DE RESULTADOS DE RIESGO PSICOSOCIAL 2018 Y LA EVALUACION DEL RIESGO PSICOSOCIAL EN LA ADMINISTRACION MUNICIPAL DE ITAGUI DEL AÑO 2019 EN CUMPLIMIENTO A LA RESOLUCION 2646 DE 2008 DEL MINISTERIO DE LA PROTECCION SOCIAL Y LA RESOLUCION 2404 DE 2019 DEL MINISTERIO DE TRABAJO</t>
  </si>
  <si>
    <t>EJECUTAR ACCIONES ESTRATÉGICAS PARA EL FORTALECIMIENTO DE LA SEGURIDAD Y CONVIVENCIA COMUNITARIA, A FIN DE INCENTIVAR EL AUTOCUIDADO Y EMPODERAR AL CIUDADANO DE LOS MECANISMOS DE DEFENSA DE SUS DERECHOS, EL ACCESO A LA JUSTICIA, LOS ENTORNOS PROTECTORES QUE PREVIENEN LA VIOLENCIA Y EL DELITO  EN CONSONANCIA CON EL PLAN DE DESARROLLO 2016 – 2019 “ITAGÜÍ AVANZA CON EQUIDAD PARA TODOS</t>
  </si>
  <si>
    <t>PRESTACIÓN DE SERVICIOS DE APOYO A LA GESTIÓN PARA REALIZAR ACTIVIDADES ADMINISTRATIVAS Y OPERATIVAS QUE CONTRIBUYAN AL FORTALECIMIENTO DE LA BIBLIOTECA PÚBLICA DEL MUNICIPIO DE ITAGÜÍ CON LA ATENCIÓN A USUARIOS Y LA PRESTACIÓN DE SERVICIOS BIBLIOTECARIOS BRINDADOS A LA COMUNIDAD</t>
  </si>
  <si>
    <t>CONTRATO PARA LA ADQUISICION DE DESFRIBRILADORES EXTERNOS AUTOMATICOS (DEA) E INSTALACIÓN DE ZONAS CARDIOPROTEGIDAS, CON LA CAPACITACIÓN Y CERTIFICACIÓN DE PERSONAL</t>
  </si>
  <si>
    <t xml:space="preserve">PRESTACIÓN DE SERVICIOS DE APOYO A LA GESTIÓN EN ACTIVIDADES LOGÍSTICAS QUE POSIBILITAN LA PARTICIPACIÓN DE NUESTRA POBLACIÓN DEPORTIVA EN LOS JUEGOS DEPARTAMENTALES 2019 </t>
  </si>
  <si>
    <t>ADQUISICION DE MOBILIARIO ERGONOMICO (SILLAS Y DESCANSA PIES) PARA LAS DEPENDENCIAS DE LA ADMINISTRACION MUNICIPAL DE ITAGUI</t>
  </si>
  <si>
    <t>PRESTACIÓN DE SERVICIOS DE APOYO A LA GESTIÓN PARA LA DIGITACIÓN, REGISTRO, CARGUE Y REPORTE DE LA INFORMACIÓN REQUERIDA EN EL APLICATIVO DINÁMICA GERENCIAL HOSPITALES</t>
  </si>
  <si>
    <t>PRESTACIÓN DE SERVICIOS DE APOYO A LA GESTIÓN EN EL DESARROLLO DE ACTIVIDADES LOGÍSTICAS, PARA LA CELEBRACIÓN DEL EVENTO NAVIDEÑO DIRIGIDO A LOS SERVIDORES PÚBLICOS DEL MUNICIPIO DE ITAGÜÍ</t>
  </si>
  <si>
    <t>PRESTACIÓN DE SERVICIOS EN EL MANTENIMIENTO DE LA CALIBRACIÓN DE EQUIPOS DE PRESIÓN SONORA (SONÓMETRO Y CALIBRADOR ACÚSTICO MARCA PULSAR) PROPIOS DE LA MEDICIÓN TÉCNICA DEL RUIDO AMBIENTAL EN EL MUNICIPIO DE ITAGUÍ.</t>
  </si>
  <si>
    <t xml:space="preserve">PRESTACION DE SERVICIOS DE APOYO A LA GESTION PARA IMPLEMENTAR,DESARROLLAR Y EJECUTAR LAS ACTIVIDADES DE LA POSESION DEL ALCALDE DEL MUNICIPIO DE ITAGUI,PARA LA VIGENCIA 2020-2023 </t>
  </si>
  <si>
    <t>CONVENIO SOLIDARIO PARA LA COMPRAVENTA DE INSTRUMENTOS MUSICALES E INSUMOS PARA CONFECCION DE UNIFORMES COMO APOYO PARA LA FORMACION DE TRES (03) COLECTIVOS ARTISTICOS DE LA COMUNA 4 EN EL MARCO DE EJECUCION DEL PRESUPUESTO PARTICIPATIVO</t>
  </si>
  <si>
    <t>PRESTACION DE SERVICIOS PROFESIONALES PARA EL FORTALECIMIENTO DE LA ACTIVIDAD DE APROVECHAMIENTO Y DESARROLLO DE LAS ACCIONES AFIRMATIVAS HACIA LA POBLACION DE RECICLADORES Y/O RECUPERADORES AMBIENTALES EN LA ZONA URBANA Y RURAL DEL MUNICIPIO DE ITAGUI</t>
  </si>
  <si>
    <t>CONVENIO SOLIDARIO ENTRE EL MUNICIPIO DE ITAGUI Y LA JUNTA DE ACCION COMUNAL CALATRAVA N° 1 DEL BARRIO CALATRAVA PARA AUNR ESFUERZOS EN EL FORTALECIMIENTO DE LA IDENTIDAD CULTURAL DE LA COMUNA 5, EN EL MARCO DE EJECUCION DEL PRESUPUESTO PARTICIPATIVO</t>
  </si>
  <si>
    <t>PRESTACIÓN DE SERVICIOS DE APOYO A LA GESTION PARA LOS EVENTOS ARTISTICOS Y CULTURALES DE LAS FESTIVIDADES NAVIDEÑAS PARA LA POBLACION DEL MUNICIPIO DE ITAGUI</t>
  </si>
  <si>
    <t>COMPRA DE EXTINTORES Y SERVICIO DE REVISION MANTENIMIENTO Y RECARGA DE EXTINTORES EXISTENTES, PARA USO DE LA ADMINISTRACION MUNICIPAL DE ITAGUI</t>
  </si>
  <si>
    <t>ADQUISICIÓN DE INSTRUMENTOS, IMPLEMENTOS MUSICALES, EQUIPOS TECNOLÓGICOS E INSUMOS  DESTINADOS A LOS PROYECTOS “FORTALECIMIENTO DE LA IDENTIDAD CULTURAL EN LA COMUNA 5 – ITAGÜÍ” Y “FORMACIÓN DE SIETE (07) COLECTIVOS ARTÍSTICOS DE LA COMUNA 4”, EN EL MARCO DEL PRESUPUESTO PARTICIPATIVO</t>
  </si>
  <si>
    <t>ARRENDAMIENTO DE UN (1) ESPACIO CON UN ÁREA DE UN (1) MT2, UBICADO DENTRO DE LAS INSTALACIONES DEL CENTRO ADMINISTRATIVO MUNICIPAL DE ITAGÜÍ “CAMI” EN LA CARRERA 51 N° 51-55 PRIMER PISO, SECTOR SALA ATENCIÓN AL USUARIO, DESTINADO PARA LA INSTALACIÓN DE UN CAJERO AUTOMÁTICO DEL BANCO BBVA COLOMBIA S.A, PARA EL USO DE LA ADMINISTRACIÓN MUNICIPAL Y LA COMUNIDAD EN GENERAL</t>
  </si>
  <si>
    <t>2 MESES Y 10 DIAS</t>
  </si>
  <si>
    <t>15 DIAS Y 2 MESES</t>
  </si>
  <si>
    <t>14 DIAS Y 2 MESES</t>
  </si>
  <si>
    <t>10 DIAS Y 2 MESES</t>
  </si>
  <si>
    <t>64 DIAS</t>
  </si>
  <si>
    <t>45 DIAS</t>
  </si>
  <si>
    <t>1 MES Y 10 DIAS</t>
  </si>
  <si>
    <t>12 DIAS</t>
  </si>
  <si>
    <t>20 DIAS CALENDARIO</t>
  </si>
  <si>
    <t>26 DIAS</t>
  </si>
  <si>
    <t>2 DIAS</t>
  </si>
  <si>
    <t>19 DIAS CALENDARIO</t>
  </si>
  <si>
    <t>15 DIAS CALENDARIO</t>
  </si>
  <si>
    <t>10 DIAS CALENDARIO</t>
  </si>
  <si>
    <t>5 DIAS CALENDARIO</t>
  </si>
  <si>
    <t>$828.822 SIN EROGACION PRESUPUESTAL POR PARTE DEL MUNICIPIO</t>
  </si>
  <si>
    <t>$555.469 SIN EROGACION PRESUPUESTAL POR PARTE DEL MUNICIPIO</t>
  </si>
  <si>
    <t>$7.056.744 SIN EROGACION PRESUPUESTAL POR PARTE DEL MUNICIPIO</t>
  </si>
  <si>
    <t>$932.858 SIN EROGACION PRESUPUESTAL POR PARTE DEL MUNICIPIO</t>
  </si>
  <si>
    <t>$561.192 SIN EROGACION PRESUPUESTAL POR PARTE DEL MUNICIPIO</t>
  </si>
  <si>
    <t>Acta n. 4   en plazo y valor por 1 mes y 15 días calendario; que va desde el 03 de octubre al 17 de noviembre de 2019. Acta n. 3 en plazo por 15 dias,que va desde 18 de septiembre al 02 de octubre del 2019</t>
  </si>
  <si>
    <t xml:space="preserve">14 meses </t>
  </si>
  <si>
    <t>acta n. 1 en plazo y valor por  2 meses y 15 dias, que va desde el  01 de octubre de 2019 hasta el 15 de diciembre del 2019</t>
  </si>
  <si>
    <t>15 meses</t>
  </si>
  <si>
    <t>Acta n. 4 en plazo y valor por 2 meses que va desde el 03 de octubre de 2019 al 02 de diciembre de 2019  
Acta n. 3 en plazo y valor, por 1 mes que va desde el 3 de septiembre  al 2 de octubre 2019</t>
  </si>
  <si>
    <t>acta n. 1  plazo y valor por 02 meses y 7  dias,que va desde el 14 de octubre de 2019 al 20 de diciembre del 2019</t>
  </si>
  <si>
    <t>09 meses y 7 dias</t>
  </si>
  <si>
    <t>acta n. 02  plazo y valor por 02 meses y 08  dias, que va desde el 16 de octubre de 2019 al 23 de diciembre del 2019</t>
  </si>
  <si>
    <t xml:space="preserve">10 meses y 23 dias </t>
  </si>
  <si>
    <t>acta n. 1  plazo y valor por 02 meses, que va desde el 12 de octubre de 2019 al 11 de diciembre del 2019</t>
  </si>
  <si>
    <t>acta n. 1  plazo y valor por 02 meses y 7 dias, que va desde el 14 de octubre de 2019 al 20 de diciembre del 2019</t>
  </si>
  <si>
    <t>acta n. 1  plazo y valor por 02 meses y 20 dias, que va desde el 12 de octubre de 2019 al 31 de diciembre del 2019</t>
  </si>
  <si>
    <t>09 meses y 20 dias</t>
  </si>
  <si>
    <t>acta n. 1 en  plazo  por 01 mes, que va desde el 26 de noviembre de 2019 al 25 de diciembre del 2019</t>
  </si>
  <si>
    <t xml:space="preserve">06 meses </t>
  </si>
  <si>
    <t>acta n. 2  plazo y valor por 27 dias y  1  meses, que va desde el 04 de noviembre de 2019 al 31 de diciembre del 2019</t>
  </si>
  <si>
    <t xml:space="preserve">27 dias y 10 meses </t>
  </si>
  <si>
    <t>acta n. 1  plazo y valor por 02 meses, que va desde el 25 de octubre de 2019 al 24 de diciembre del 2019</t>
  </si>
  <si>
    <t xml:space="preserve">10 meses </t>
  </si>
  <si>
    <t>acta n. 1  en plazo por 08 dias y  01 mes, que va desde el 24 de octubre de 2019 al 30 de noviembre del 2019</t>
  </si>
  <si>
    <t xml:space="preserve">08 dias y 04 meses </t>
  </si>
  <si>
    <t>acta n. 1 en plazo y valor por  2 meses, que va desde el 26 de octubre de 2019 hasta el 25 de diciembre del 2019</t>
  </si>
  <si>
    <t xml:space="preserve">09 meses </t>
  </si>
  <si>
    <t>acta n. 1 en plazo y valor por  2 meses , que va desde el  01 de noviembre de 2019 hasta el 31 de diciembre del 2019</t>
  </si>
  <si>
    <t>acta n. 1 en plazo y valor por  28 dias, que va desde el  04 de diciembre de 2019 hasta el 31 de diciembre del 2019</t>
  </si>
  <si>
    <t xml:space="preserve">28 dias y 10 meses </t>
  </si>
  <si>
    <t>acta n. 1 en plazo por  1 mes, que va desde el  30 de octubre de 2019 hasta el 29 de noviembre del 2019</t>
  </si>
  <si>
    <t>2 meses</t>
  </si>
  <si>
    <t>acta n. 2 en plazo y valor por  1 mes, que va desde el  01 de noviembre de 2019 hasta el 30 de noviembre del 2019</t>
  </si>
  <si>
    <t>09 meses</t>
  </si>
  <si>
    <t>9 meses y 23 dias</t>
  </si>
  <si>
    <t>acta n. 1 en plazo y valor por  1 mes y 23 dias, que va desde el  01 de noviembre de 2019 hasta el 23 de diciembre del 2019</t>
  </si>
  <si>
    <t>acta n. 1 en  plazo y valor por 02 meses, que va desde el 01 de noviembre de 2019 al 31 de diciembre del 2019</t>
  </si>
  <si>
    <t>6 meses y 14 dias</t>
  </si>
  <si>
    <t>acta n. 1 en  plazo y valor por 10 dias, que va desde el 16 de noviembre de 2019 al 25 de noviembre del 2019</t>
  </si>
  <si>
    <t>10 dias y 2 meses</t>
  </si>
  <si>
    <t>acta n. 3 en  plazo y valor por 38 dias, que va desde el 16 de noviembre de 2019 al 23 de diciembre del 2019</t>
  </si>
  <si>
    <t>258 dias</t>
  </si>
  <si>
    <t>acta n. 2 en  plazo y valor por 38 dias, que va desde el 16 de noviembre de 2019 al 23 de diciembre del 2019</t>
  </si>
  <si>
    <t>53 dias y 7 meses</t>
  </si>
  <si>
    <t>acta n. 1 en  plazo y valor por 20 dias, que va desde el 01 de diciembre de 2019 al 20 de diciembre del 2019</t>
  </si>
  <si>
    <t>35 dias y 10 meses</t>
  </si>
  <si>
    <t>20 dias y 8 meses</t>
  </si>
  <si>
    <t>acta n. 2 en  plazo y valor por 30 dias, que va desde el 26 de noviembre de 2019 al 25 de diciembre del 2019</t>
  </si>
  <si>
    <t>30 dias y 9 meses</t>
  </si>
  <si>
    <t>acta n. 1 en  plazo y valor por 06 dias y 1 mes, que va desde el 25 de noviembre de 2019 al 31 de diciembre del 2019</t>
  </si>
  <si>
    <t>06 dias y 06 meses</t>
  </si>
  <si>
    <t>acta n. 1 en  plazo y valor por 1 mes, que va desde el 24 de noviembre de 2019 al 23 de diciembre del 2019</t>
  </si>
  <si>
    <t>acta n. 1 en  plazo y valor por 1 mes, que va desde el 25 de noviembre de 2019 al 24 de diciembre del 2019</t>
  </si>
  <si>
    <t>acta n. 1 en  plazo y valor por 30 dias, que va desde el 01 de diciembre de 2019 al 30 de diciembre del 2019</t>
  </si>
  <si>
    <t>30 dias y 8 meses</t>
  </si>
  <si>
    <t>acta n. 1 en  plazo y valor por 01 mes, que va desde el 01 de diciembre de 2019 al 31 de diciembre del 2019</t>
  </si>
  <si>
    <t>7 dias y 11 meses</t>
  </si>
  <si>
    <t>30 dias y 10 meses</t>
  </si>
  <si>
    <t>acta n. 2 en  plazo y valor por 15 dias, que va desde el 01 de diciembre de 2019 al 15 de diciembre del 2019
acta n. 1 en  plazo y valor por 22 dias, que va desde el 09 de noviembre de 2019 al 30 de noviembre del 2019</t>
  </si>
  <si>
    <t>259 dias</t>
  </si>
  <si>
    <t>10 meses y 31 dias</t>
  </si>
  <si>
    <t>acta n. 2 en  plazo y valor por 15 dias, que va desde el 17 de diciembre de 2019 al 31 de diciembre del 2019</t>
  </si>
  <si>
    <t>11 meses y 15 dias</t>
  </si>
  <si>
    <t>acta n. 1 en  plazo y valor por 15 dias, que va desde el 17 de diciembre de 2019 al 31 de diciembre del 2019</t>
  </si>
  <si>
    <t>11 meses 15 dias</t>
  </si>
  <si>
    <t>acta n. 1 en  plazo  por 19 dias, que va desde el 13 de diciembre de 2019 al 31 de diciembre del 2019</t>
  </si>
  <si>
    <t>9 meses y 19 dias</t>
  </si>
  <si>
    <t>acta n. 1 en  plazo y valor por 16 dias, que va desde el 15 de diciembre de 2019 al 30 de diciembre del 2019</t>
  </si>
  <si>
    <t>9 meses y 16 dias</t>
  </si>
  <si>
    <t>acta n. 1 en  plazo y valor por 14 dias, que va desde el 18 de diciembre de 2019 al 31 de diciembre del 2019</t>
  </si>
  <si>
    <t>10 meses y 14 dias</t>
  </si>
  <si>
    <t>7 meses 15 dias</t>
  </si>
  <si>
    <t>acta n. 1 en  plazo y valor por 11 dias, que va desde el 21 de diciembre de 2019 al 31 de diciembre del 2019</t>
  </si>
  <si>
    <t>11 meses y 11 dias</t>
  </si>
  <si>
    <t>acta n. 2 en  plazo y valor por 71 dias, que va desde el 21 de diciembre de 2019 al 29 de febrero de 2020</t>
  </si>
  <si>
    <t>5 meses y 71 dias</t>
  </si>
  <si>
    <t>acta n. 1 en  plazo  por 03 meses, que va desde el 01 de diciembre de 2019 al 20 de diciembre del 2019</t>
  </si>
  <si>
    <t>acta n. 3 en  plazo  por 1 mes, que va desde el 01 de enero de 2020 al 31 de enero del 2020
acta n. 2 en plazo y valor por 01 mes y  28 dias calendario, que va desde el  04 de noviembre de 2019 hasta el 31 de diciembre del 2019</t>
  </si>
  <si>
    <t>11 meses y 28 dias</t>
  </si>
  <si>
    <t>acta n. 1 en  plazo y valor por 10 dias, que va desde el 21 de diciembre de 2019 al 30 de diciembre del 2019</t>
  </si>
  <si>
    <t>11 meses y 10 dias</t>
  </si>
  <si>
    <t>acta n. 2 en  plazo y valor por 11 dias, que va desde el 21 de diciembre de 2019 al 31 de diciembre del 2019</t>
  </si>
  <si>
    <t>11 dias y 10 meses</t>
  </si>
  <si>
    <t>acta n. 3 en  plazo y valor por 172 dias, que va desde el 31 de diciembre de 2019 al 19 de junio del 2020. Adicion n. 1  que va por 1 mes y 15 dias o sea desde el 21 noviembre al 30 Diciembre del 2019</t>
  </si>
  <si>
    <t>187 dias y 12 meses</t>
  </si>
  <si>
    <t>acta n. 1 en  plazo y valor por 10 dias, que va desde el 22 de diciembre de 2019 al 31 de diciembre del 2019</t>
  </si>
  <si>
    <t>10 dias y 1 mes</t>
  </si>
  <si>
    <t>acta n. 2 en  plazo  por 02 meses, que va desde el 01 de enero de 2020 al 29 de febrero del 2020.
acta n. 1 en plazo y valor por  27 dias y 1 mes, que va desde el  04 de noviembre de 2019 hasta el 31 de diciembre del 2019</t>
  </si>
  <si>
    <t xml:space="preserve">27 dias y 12 meses </t>
  </si>
  <si>
    <t>acta n. 3 en  plazo  por 01 mes, que va desde el 01 de enero de 2020 al 31 de enero del 2020.
acta n. 2 en  plazo y valor por 25 dias, que va desde el 07 de diciembre de 2019 al 31 de diciembre del 2019</t>
  </si>
  <si>
    <t>11 meses y 31 dias</t>
  </si>
  <si>
    <t>acta n. 3 en  plazo por 01 mes, que va desde el 01 de enero de 2020 al 31 de enero del 2020.
acta n. 1 en  plazo y valor por 01 mes, que va desde el 01 de diciembre de 2019 al 31 de diciembre del 2019</t>
  </si>
  <si>
    <t>acta n. 5 en  plazo por 4 meses, que va desde el 01 de enero de 2020 al 30 de abril del 2020.
acta n. 4 plazo y valor por 11 dias,que van desde el 21 de diciembre al 31 de diciembre del 2019</t>
  </si>
  <si>
    <t>17 meses y 26 dias</t>
  </si>
  <si>
    <t>10 dias y 10 meses</t>
  </si>
  <si>
    <t>acta n. 3 en  plazo por 03 meses, que va desde el 01 de enero de 2020 al 31 de marzo del 2020</t>
  </si>
  <si>
    <t>acta n. 1 en  plazo  por 45 dias, que va desde el 26 de diciembre de 2019 al 08 de febrero del 2020</t>
  </si>
  <si>
    <t>45 dias y 5 meses</t>
  </si>
  <si>
    <t>acta n. 1 en  plazo y valor por 04 dias, que va desde el 24 de diciembre de 2019 al 27 de diciembre del 2019</t>
  </si>
  <si>
    <t>24 dias</t>
  </si>
  <si>
    <t>acta n. 4 en  plazo por 46 dias, que va desde el 01 de enero de 2020 al 15 de febrero del 2020.
acta n. 3 plazo y valor por 2 meses,que va desde  el 01 de noviembre al 31 de diciembre el 2019</t>
  </si>
  <si>
    <t>55 dias  y 13 meses</t>
  </si>
  <si>
    <t>acta n. 2 en  plazo  por 03 meses, que va desde el 01 de enero de 2020 al 31 de marzo del 2020</t>
  </si>
  <si>
    <t>23 dias y 11 meses</t>
  </si>
  <si>
    <t xml:space="preserve"> 9 meses y 33 dias </t>
  </si>
  <si>
    <t>acta n. 4 en  plazo  por 1  mes y 10 dias, que va desde el 01 de enero de 2020 al 10 de febero del 2020.
acta n. 2 en  plazo y valor por 06 dias y 1 mes, que va desde el 25 de noviembre de 2019 al 31 de diciembre del 2019
acta n. 1 en  plazo y valor por 17 dias, que va desde el 08 de noviembre de 2019 al 24 de noviembre del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</si>
</sst>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0.00\ &quot;€&quot;_-;\-* #,##0.00\ &quot;€&quot;_-;_-* &quot;-&quot;??\ &quot;€&quot;_-;_-@_-"/>
    <numFmt numFmtId="43" formatCode="_-* #,##0.00\ _€_-;\-* #,##0.00\ _€_-;_-* &quot;-&quot;??\ _€_-;_-@_-"/>
    <numFmt numFmtId="164" formatCode="_-* #,##0_-;\-* #,##0_-;_-* &quot;-&quot;_-;_-@_-"/>
    <numFmt numFmtId="165" formatCode="_-&quot;$&quot;\ * #,##0.00_-;\-&quot;$&quot;\ * #,##0.00_-;_-&quot;$&quot;\ * &quot;-&quot;??_-;_-@_-"/>
    <numFmt numFmtId="166" formatCode="_-&quot;$&quot;* #,##0_-;\-&quot;$&quot;* #,##0_-;_-&quot;$&quot;* &quot;-&quot;_-;_-@_-"/>
    <numFmt numFmtId="167" formatCode="[$$-240A]#,##0"/>
    <numFmt numFmtId="168" formatCode="_(&quot;$&quot;* #,##0.00_);_(&quot;$&quot;* \(#,##0.00\);_(&quot;$&quot;* &quot;-&quot;??_);_(@_)"/>
    <numFmt numFmtId="169" formatCode="[$-C0A]d\-mmm\-yy;@"/>
    <numFmt numFmtId="170" formatCode="_-[$$-240A]\ * #,##0_-;\-[$$-240A]\ * #,##0_-;_-[$$-240A]\ * &quot;-&quot;_-;_-@_-"/>
    <numFmt numFmtId="171" formatCode="_-[$$-240A]\ * #,##0.00_-;\-[$$-240A]\ * #,##0.00_-;_-[$$-240A]\ * &quot;-&quot;??_-;_-@_-"/>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9"/>
      <name val="Calibri"/>
      <family val="2"/>
      <scheme val="minor"/>
    </font>
    <font>
      <sz val="9"/>
      <color theme="1"/>
      <name val="Calibri"/>
      <family val="2"/>
      <scheme val="minor"/>
    </font>
    <font>
      <sz val="11"/>
      <color indexed="8"/>
      <name val="Calibri"/>
      <family val="2"/>
    </font>
    <font>
      <sz val="11"/>
      <color indexed="10"/>
      <name val="Calibri"/>
      <family val="2"/>
    </font>
    <font>
      <sz val="11"/>
      <color indexed="62"/>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20"/>
      <name val="Calibri"/>
      <family val="2"/>
    </font>
    <font>
      <sz val="11"/>
      <color indexed="60"/>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20"/>
      <color theme="1"/>
      <name val="Calibri"/>
      <family val="2"/>
      <scheme val="minor"/>
    </font>
    <font>
      <sz val="9"/>
      <name val="Calibri"/>
      <family val="2"/>
    </font>
    <font>
      <sz val="9"/>
      <color theme="1"/>
      <name val="Calibri"/>
      <family val="2"/>
    </font>
    <font>
      <i/>
      <sz val="9"/>
      <name val="Calibri"/>
      <family val="2"/>
    </font>
    <font>
      <i/>
      <sz val="9"/>
      <color theme="1"/>
      <name val="Calibri"/>
      <family val="2"/>
    </font>
    <font>
      <b/>
      <sz val="9"/>
      <color theme="1"/>
      <name val="Calibri"/>
      <family val="2"/>
      <scheme val="minor"/>
    </font>
    <font>
      <b/>
      <sz val="12"/>
      <color theme="1"/>
      <name val="Calibri"/>
      <family val="2"/>
      <scheme val="minor"/>
    </font>
    <font>
      <b/>
      <sz val="9"/>
      <color theme="1"/>
      <name val="Times New Roman"/>
      <family val="1"/>
    </font>
    <font>
      <b/>
      <sz val="9"/>
      <color theme="1"/>
      <name val="Calibri"/>
      <family val="2"/>
    </font>
    <font>
      <sz val="9"/>
      <color rgb="FFFF0000"/>
      <name val="Calibri"/>
      <family val="2"/>
      <scheme val="minor"/>
    </font>
    <font>
      <b/>
      <sz val="9"/>
      <name val="Calibri"/>
      <family val="2"/>
    </font>
    <font>
      <sz val="11"/>
      <name val="Calibri"/>
      <family val="2"/>
      <scheme val="minor"/>
    </font>
  </fonts>
  <fills count="2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00B0F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7">
    <xf numFmtId="0" fontId="0" fillId="0" borderId="0"/>
    <xf numFmtId="166" fontId="1" fillId="0" borderId="0" applyFon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2" fillId="18" borderId="3" applyNumberFormat="0" applyAlignment="0" applyProtection="0"/>
    <xf numFmtId="0" fontId="12" fillId="18" borderId="3" applyNumberFormat="0" applyAlignment="0" applyProtection="0"/>
    <xf numFmtId="0" fontId="13" fillId="19" borderId="4" applyNumberFormat="0" applyAlignment="0" applyProtection="0"/>
    <xf numFmtId="0" fontId="13" fillId="19" borderId="4" applyNumberFormat="0" applyAlignment="0" applyProtection="0"/>
    <xf numFmtId="0" fontId="14" fillId="0" borderId="5" applyNumberFormat="0" applyFill="0" applyAlignment="0" applyProtection="0"/>
    <xf numFmtId="0" fontId="14"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16" fillId="5" borderId="0" applyNumberFormat="0" applyBorder="0" applyAlignment="0" applyProtection="0"/>
    <xf numFmtId="0" fontId="16" fillId="5"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18" fillId="18" borderId="8" applyNumberFormat="0" applyAlignment="0" applyProtection="0"/>
    <xf numFmtId="0" fontId="18" fillId="18" borderId="8"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3" fillId="0" borderId="11" applyNumberFormat="0" applyFill="0" applyAlignment="0" applyProtection="0"/>
    <xf numFmtId="0" fontId="23" fillId="0" borderId="11" applyNumberFormat="0" applyFill="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14">
    <xf numFmtId="0" fontId="0" fillId="0" borderId="0" xfId="0"/>
    <xf numFmtId="0" fontId="0" fillId="0" borderId="0" xfId="0" applyBorder="1"/>
    <xf numFmtId="0" fontId="3" fillId="0" borderId="1" xfId="0" applyFont="1" applyBorder="1"/>
    <xf numFmtId="0" fontId="4" fillId="0" borderId="1" xfId="0" applyFont="1" applyBorder="1"/>
    <xf numFmtId="0" fontId="3" fillId="0" borderId="1" xfId="0" applyFont="1" applyFill="1" applyBorder="1"/>
    <xf numFmtId="166" fontId="0" fillId="0" borderId="0" xfId="1" applyFont="1" applyBorder="1"/>
    <xf numFmtId="0" fontId="0" fillId="0" borderId="1" xfId="0" applyBorder="1"/>
    <xf numFmtId="0" fontId="0" fillId="0" borderId="0" xfId="0" applyAlignment="1">
      <alignment horizontal="left" vertical="center" wrapText="1"/>
    </xf>
    <xf numFmtId="0" fontId="2" fillId="0" borderId="1" xfId="0" applyFont="1" applyBorder="1" applyAlignment="1">
      <alignment horizontal="center" vertical="center" wrapText="1"/>
    </xf>
    <xf numFmtId="166" fontId="0" fillId="0" borderId="1" xfId="1" applyFont="1" applyBorder="1"/>
    <xf numFmtId="0" fontId="0" fillId="0" borderId="1" xfId="0" applyBorder="1" applyAlignment="1">
      <alignment horizontal="center" vertical="center" wrapText="1"/>
    </xf>
    <xf numFmtId="166" fontId="0" fillId="0" borderId="2" xfId="1" applyFont="1" applyBorder="1" applyAlignment="1">
      <alignment horizontal="left" vertical="center" wrapText="1"/>
    </xf>
    <xf numFmtId="0" fontId="0" fillId="0" borderId="0" xfId="0" applyBorder="1" applyAlignment="1">
      <alignment horizontal="left" vertical="center" wrapText="1"/>
    </xf>
    <xf numFmtId="15" fontId="0" fillId="0" borderId="2" xfId="1" applyNumberFormat="1" applyFont="1" applyBorder="1" applyAlignment="1">
      <alignment horizontal="left" vertical="center" wrapText="1"/>
    </xf>
    <xf numFmtId="1" fontId="0" fillId="0" borderId="2" xfId="1" applyNumberFormat="1" applyFont="1" applyBorder="1" applyAlignment="1">
      <alignment horizontal="left" vertical="center" wrapText="1"/>
    </xf>
    <xf numFmtId="15" fontId="0" fillId="0" borderId="1" xfId="1" applyNumberFormat="1" applyFont="1" applyBorder="1" applyAlignment="1">
      <alignment horizontal="left" vertical="center" wrapText="1"/>
    </xf>
    <xf numFmtId="0" fontId="0" fillId="0" borderId="0" xfId="0" applyBorder="1" applyAlignment="1">
      <alignment horizontal="left"/>
    </xf>
    <xf numFmtId="1" fontId="0" fillId="0" borderId="1" xfId="1" applyNumberFormat="1" applyFont="1" applyBorder="1" applyAlignment="1">
      <alignment horizontal="left" vertical="center" wrapText="1"/>
    </xf>
    <xf numFmtId="167" fontId="0" fillId="0" borderId="1" xfId="0" applyNumberFormat="1" applyBorder="1"/>
    <xf numFmtId="0" fontId="0" fillId="0" borderId="1" xfId="0" applyFill="1" applyBorder="1"/>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26" fillId="2" borderId="1" xfId="0" applyFont="1" applyFill="1" applyBorder="1" applyAlignment="1">
      <alignment horizontal="left" vertical="center" wrapText="1"/>
    </xf>
    <xf numFmtId="169" fontId="6" fillId="2" borderId="1" xfId="0" applyNumberFormat="1" applyFont="1" applyFill="1" applyBorder="1" applyAlignment="1">
      <alignment horizontal="center" vertical="center"/>
    </xf>
    <xf numFmtId="0" fontId="2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5" fillId="2" borderId="1" xfId="0" applyFont="1" applyFill="1" applyBorder="1" applyAlignment="1">
      <alignment vertical="center" wrapText="1"/>
    </xf>
    <xf numFmtId="14" fontId="5" fillId="2" borderId="1" xfId="0" applyNumberFormat="1" applyFont="1" applyFill="1" applyBorder="1" applyAlignment="1">
      <alignment horizontal="center" vertical="center"/>
    </xf>
    <xf numFmtId="0" fontId="5" fillId="2" borderId="1" xfId="0" applyFont="1" applyFill="1" applyBorder="1" applyAlignment="1">
      <alignment horizontal="left" vertical="center" wrapText="1"/>
    </xf>
    <xf numFmtId="3" fontId="5" fillId="2" borderId="1" xfId="0" applyNumberFormat="1" applyFont="1" applyFill="1" applyBorder="1" applyAlignment="1">
      <alignment horizontal="center" vertical="center"/>
    </xf>
    <xf numFmtId="14" fontId="6" fillId="2" borderId="1" xfId="0" applyNumberFormat="1" applyFont="1" applyFill="1" applyBorder="1" applyAlignment="1">
      <alignment horizontal="center" vertical="center"/>
    </xf>
    <xf numFmtId="0" fontId="6" fillId="2" borderId="1" xfId="0" applyFont="1" applyFill="1" applyBorder="1" applyAlignment="1">
      <alignment horizontal="left" vertical="center" wrapText="1"/>
    </xf>
    <xf numFmtId="0" fontId="5" fillId="2" borderId="1" xfId="0" applyFont="1" applyFill="1" applyBorder="1" applyAlignment="1">
      <alignment vertical="top" wrapText="1"/>
    </xf>
    <xf numFmtId="14" fontId="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170" fontId="6" fillId="2" borderId="1" xfId="0" applyNumberFormat="1" applyFont="1" applyFill="1" applyBorder="1" applyAlignment="1">
      <alignment horizontal="right" vertical="center"/>
    </xf>
    <xf numFmtId="170" fontId="5" fillId="2" borderId="1" xfId="0" applyNumberFormat="1" applyFont="1" applyFill="1" applyBorder="1" applyAlignment="1">
      <alignment horizontal="right" vertical="center"/>
    </xf>
    <xf numFmtId="0" fontId="6" fillId="2" borderId="1" xfId="0" applyFont="1" applyFill="1" applyBorder="1" applyAlignment="1">
      <alignment vertical="center" wrapText="1"/>
    </xf>
    <xf numFmtId="0" fontId="5" fillId="2" borderId="1" xfId="0" applyFont="1" applyFill="1" applyBorder="1" applyAlignment="1">
      <alignment vertical="center" wrapText="1"/>
    </xf>
    <xf numFmtId="169" fontId="5" fillId="2" borderId="1" xfId="0" applyNumberFormat="1" applyFont="1" applyFill="1" applyBorder="1" applyAlignment="1">
      <alignment horizontal="center" vertical="center"/>
    </xf>
    <xf numFmtId="0" fontId="29" fillId="26" borderId="1" xfId="0" applyFont="1" applyFill="1" applyBorder="1" applyAlignment="1">
      <alignment vertical="center"/>
    </xf>
    <xf numFmtId="0" fontId="29" fillId="3" borderId="1" xfId="0" applyFont="1" applyFill="1" applyBorder="1" applyAlignment="1">
      <alignment horizontal="center" vertical="center" wrapText="1"/>
    </xf>
    <xf numFmtId="0" fontId="29" fillId="3" borderId="14" xfId="0" applyFont="1" applyFill="1" applyBorder="1" applyAlignment="1">
      <alignment horizontal="center" vertical="center" wrapText="1"/>
    </xf>
    <xf numFmtId="14" fontId="6" fillId="3" borderId="2" xfId="0" applyNumberFormat="1" applyFont="1" applyFill="1" applyBorder="1" applyAlignment="1">
      <alignment horizontal="center" vertical="center"/>
    </xf>
    <xf numFmtId="0" fontId="29" fillId="2" borderId="1" xfId="0" applyFont="1" applyFill="1" applyBorder="1" applyAlignment="1">
      <alignment horizontal="center" vertical="center" wrapText="1"/>
    </xf>
    <xf numFmtId="14" fontId="6" fillId="2" borderId="0" xfId="0" applyNumberFormat="1" applyFont="1" applyFill="1" applyBorder="1" applyAlignment="1">
      <alignment horizontal="center" vertical="center"/>
    </xf>
    <xf numFmtId="0" fontId="6" fillId="2" borderId="1" xfId="0" applyFont="1" applyFill="1" applyBorder="1" applyAlignment="1">
      <alignment horizontal="center" wrapText="1"/>
    </xf>
    <xf numFmtId="0" fontId="6" fillId="2" borderId="0" xfId="0" applyFont="1" applyFill="1" applyAlignment="1">
      <alignment horizontal="center" vertical="center"/>
    </xf>
    <xf numFmtId="0" fontId="6" fillId="2" borderId="1" xfId="0" applyFont="1" applyFill="1" applyBorder="1"/>
    <xf numFmtId="166" fontId="6" fillId="2" borderId="1" xfId="1" applyFont="1" applyFill="1" applyBorder="1" applyAlignment="1">
      <alignment vertical="center"/>
    </xf>
    <xf numFmtId="14" fontId="6" fillId="2" borderId="1" xfId="0" applyNumberFormat="1" applyFont="1" applyFill="1" applyBorder="1" applyAlignment="1">
      <alignment vertical="center"/>
    </xf>
    <xf numFmtId="14" fontId="6" fillId="3" borderId="0" xfId="0" applyNumberFormat="1" applyFont="1" applyFill="1" applyBorder="1" applyAlignment="1">
      <alignment horizontal="center" vertical="center"/>
    </xf>
    <xf numFmtId="0" fontId="29" fillId="2" borderId="1" xfId="0" applyNumberFormat="1" applyFont="1" applyFill="1" applyBorder="1" applyAlignment="1">
      <alignment horizontal="center" vertical="center"/>
    </xf>
    <xf numFmtId="0" fontId="0" fillId="2" borderId="0" xfId="0" applyFill="1"/>
    <xf numFmtId="170" fontId="5" fillId="2" borderId="1" xfId="0" applyNumberFormat="1" applyFont="1" applyFill="1" applyBorder="1" applyAlignment="1">
      <alignment horizontal="center" vertical="center" wrapText="1"/>
    </xf>
    <xf numFmtId="170" fontId="6" fillId="2" borderId="1" xfId="0" applyNumberFormat="1" applyFont="1" applyFill="1" applyBorder="1" applyAlignment="1">
      <alignment horizontal="right" vertical="center" wrapText="1"/>
    </xf>
    <xf numFmtId="170" fontId="5" fillId="2" borderId="1" xfId="0" applyNumberFormat="1" applyFont="1" applyFill="1" applyBorder="1" applyAlignment="1">
      <alignment horizontal="right" vertical="center" wrapText="1"/>
    </xf>
    <xf numFmtId="170" fontId="5" fillId="2" borderId="1" xfId="0" applyNumberFormat="1" applyFont="1" applyFill="1" applyBorder="1" applyAlignment="1">
      <alignment horizontal="left" vertical="center" wrapText="1"/>
    </xf>
    <xf numFmtId="14" fontId="6" fillId="0" borderId="1" xfId="0" applyNumberFormat="1" applyFont="1" applyBorder="1" applyAlignment="1">
      <alignment vertical="center"/>
    </xf>
    <xf numFmtId="0" fontId="25" fillId="0" borderId="1" xfId="0" applyFont="1" applyFill="1" applyBorder="1" applyAlignment="1">
      <alignment horizontal="left" vertical="center" wrapText="1"/>
    </xf>
    <xf numFmtId="0" fontId="0" fillId="0" borderId="1"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69" fontId="5" fillId="0" borderId="1" xfId="0" applyNumberFormat="1" applyFont="1" applyFill="1" applyBorder="1" applyAlignment="1">
      <alignment horizontal="center" vertical="center"/>
    </xf>
    <xf numFmtId="0" fontId="30" fillId="3" borderId="1" xfId="0" applyFont="1" applyFill="1" applyBorder="1" applyAlignment="1">
      <alignment horizontal="center" vertical="center" wrapText="1"/>
    </xf>
    <xf numFmtId="0" fontId="6" fillId="0" borderId="1" xfId="0" applyFont="1" applyBorder="1" applyAlignment="1">
      <alignment horizontal="center" wrapText="1"/>
    </xf>
    <xf numFmtId="0" fontId="6" fillId="0" borderId="1" xfId="0" applyFont="1" applyBorder="1"/>
    <xf numFmtId="170" fontId="6" fillId="0" borderId="1" xfId="0" applyNumberFormat="1" applyFont="1" applyBorder="1" applyAlignment="1">
      <alignment horizontal="right" vertical="center" wrapText="1"/>
    </xf>
    <xf numFmtId="0" fontId="6" fillId="0" borderId="1" xfId="0" applyFont="1" applyBorder="1" applyAlignment="1">
      <alignment vertical="center" wrapText="1"/>
    </xf>
    <xf numFmtId="14" fontId="6"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xf>
    <xf numFmtId="0" fontId="26" fillId="2" borderId="1" xfId="0" applyFont="1" applyFill="1" applyBorder="1" applyAlignment="1">
      <alignment horizontal="center" vertical="center"/>
    </xf>
    <xf numFmtId="0" fontId="25" fillId="0" borderId="1" xfId="0" applyFont="1" applyFill="1" applyBorder="1" applyAlignment="1">
      <alignment horizontal="center" vertical="center"/>
    </xf>
    <xf numFmtId="170" fontId="6" fillId="2" borderId="1" xfId="0" applyNumberFormat="1" applyFont="1" applyFill="1" applyBorder="1" applyAlignment="1">
      <alignment horizontal="center" vertical="center" wrapText="1"/>
    </xf>
    <xf numFmtId="0" fontId="6" fillId="2" borderId="1" xfId="0" applyFont="1" applyFill="1" applyBorder="1" applyAlignment="1">
      <alignment vertical="center"/>
    </xf>
    <xf numFmtId="169" fontId="6" fillId="2" borderId="15" xfId="0" applyNumberFormat="1" applyFont="1" applyFill="1" applyBorder="1" applyAlignment="1">
      <alignment horizontal="center" vertical="center"/>
    </xf>
    <xf numFmtId="169" fontId="33" fillId="2" borderId="1" xfId="0" applyNumberFormat="1" applyFont="1" applyFill="1" applyBorder="1" applyAlignment="1">
      <alignment horizontal="center" vertical="center"/>
    </xf>
    <xf numFmtId="0" fontId="6" fillId="2" borderId="0" xfId="0" applyFont="1" applyFill="1" applyBorder="1" applyAlignment="1">
      <alignment horizontal="center" vertical="center" wrapText="1"/>
    </xf>
    <xf numFmtId="0" fontId="6" fillId="0" borderId="1" xfId="0" applyFont="1" applyBorder="1" applyAlignment="1">
      <alignment horizontal="center"/>
    </xf>
    <xf numFmtId="169"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169" fontId="6" fillId="0" borderId="1" xfId="0" applyNumberFormat="1" applyFont="1" applyBorder="1" applyAlignment="1">
      <alignment horizontal="center" vertical="center"/>
    </xf>
    <xf numFmtId="170" fontId="6" fillId="0" borderId="1" xfId="0" applyNumberFormat="1" applyFont="1" applyBorder="1" applyAlignment="1">
      <alignment horizontal="right" vertical="center"/>
    </xf>
    <xf numFmtId="0" fontId="5" fillId="0" borderId="1" xfId="0" applyFont="1" applyBorder="1" applyAlignment="1">
      <alignment vertical="center"/>
    </xf>
    <xf numFmtId="170" fontId="5" fillId="0" borderId="1" xfId="0" applyNumberFormat="1" applyFont="1" applyBorder="1" applyAlignment="1">
      <alignment horizontal="right" vertical="center" wrapText="1"/>
    </xf>
    <xf numFmtId="0" fontId="6" fillId="0" borderId="1" xfId="0" applyFont="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69" fontId="5" fillId="0" borderId="1" xfId="0" applyNumberFormat="1" applyFont="1" applyFill="1" applyBorder="1" applyAlignment="1">
      <alignment horizontal="center" vertical="center"/>
    </xf>
    <xf numFmtId="0" fontId="5" fillId="0" borderId="1" xfId="0" applyFont="1" applyFill="1" applyBorder="1" applyAlignment="1">
      <alignment vertical="center"/>
    </xf>
    <xf numFmtId="170" fontId="5" fillId="0" borderId="1" xfId="0" applyNumberFormat="1" applyFont="1" applyFill="1" applyBorder="1" applyAlignment="1">
      <alignment horizontal="right" vertical="center"/>
    </xf>
    <xf numFmtId="0" fontId="5"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0" fillId="0" borderId="0" xfId="0" applyBorder="1"/>
    <xf numFmtId="0" fontId="0" fillId="2" borderId="1" xfId="0" applyFill="1" applyBorder="1"/>
    <xf numFmtId="0" fontId="0" fillId="2" borderId="1" xfId="0" applyFill="1" applyBorder="1" applyAlignment="1">
      <alignment horizontal="center" vertical="center" wrapText="1"/>
    </xf>
    <xf numFmtId="0" fontId="6" fillId="2" borderId="1" xfId="0" applyFont="1" applyFill="1" applyBorder="1" applyAlignment="1">
      <alignment horizontal="left" wrapText="1"/>
    </xf>
    <xf numFmtId="0" fontId="6" fillId="2" borderId="15" xfId="0" applyFont="1" applyFill="1" applyBorder="1" applyAlignment="1">
      <alignment horizontal="center" vertical="center" wrapText="1"/>
    </xf>
    <xf numFmtId="170" fontId="5" fillId="2" borderId="1" xfId="0" applyNumberFormat="1" applyFont="1" applyFill="1" applyBorder="1" applyAlignment="1">
      <alignment horizontal="center" wrapText="1"/>
    </xf>
    <xf numFmtId="170" fontId="6" fillId="2" borderId="1" xfId="0" applyNumberFormat="1" applyFont="1" applyFill="1" applyBorder="1" applyAlignment="1">
      <alignment horizontal="center" wrapText="1"/>
    </xf>
    <xf numFmtId="170" fontId="5" fillId="0" borderId="1" xfId="0" applyNumberFormat="1" applyFont="1" applyFill="1" applyBorder="1" applyAlignment="1">
      <alignment horizontal="center" vertical="center" wrapText="1"/>
    </xf>
    <xf numFmtId="0" fontId="6" fillId="2" borderId="1" xfId="0" applyFont="1" applyFill="1" applyBorder="1" applyAlignment="1">
      <alignment horizontal="right" vertical="center" wrapText="1"/>
    </xf>
    <xf numFmtId="170" fontId="6" fillId="2" borderId="1" xfId="0" applyNumberFormat="1" applyFont="1" applyFill="1" applyBorder="1" applyAlignment="1">
      <alignment horizontal="center" vertical="center"/>
    </xf>
    <xf numFmtId="170" fontId="5" fillId="2" borderId="1" xfId="0" applyNumberFormat="1" applyFont="1" applyFill="1" applyBorder="1" applyAlignment="1">
      <alignment vertical="center" wrapText="1"/>
    </xf>
    <xf numFmtId="0" fontId="5" fillId="0" borderId="1" xfId="0" applyFont="1" applyFill="1" applyBorder="1" applyAlignment="1">
      <alignment horizontal="center" vertical="center"/>
    </xf>
    <xf numFmtId="170" fontId="5" fillId="0" borderId="1" xfId="0" applyNumberFormat="1" applyFont="1" applyFill="1" applyBorder="1" applyAlignment="1">
      <alignment horizontal="right" vertical="center"/>
    </xf>
    <xf numFmtId="0" fontId="5" fillId="0" borderId="1" xfId="0" applyFont="1" applyFill="1" applyBorder="1" applyAlignment="1">
      <alignment horizontal="left" vertical="center" wrapText="1"/>
    </xf>
    <xf numFmtId="170"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2" borderId="1" xfId="0" applyFont="1" applyFill="1" applyBorder="1" applyAlignment="1">
      <alignment horizontal="left" vertical="center" wrapText="1"/>
    </xf>
    <xf numFmtId="170" fontId="5" fillId="2" borderId="1" xfId="0" applyNumberFormat="1" applyFont="1" applyFill="1" applyBorder="1" applyAlignment="1">
      <alignment horizontal="center" vertical="center" wrapText="1"/>
    </xf>
    <xf numFmtId="16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44" fontId="6" fillId="0" borderId="2" xfId="0" applyNumberFormat="1" applyFont="1" applyBorder="1" applyAlignment="1">
      <alignment horizontal="center" vertical="center"/>
    </xf>
    <xf numFmtId="170" fontId="6" fillId="0" borderId="1" xfId="0" applyNumberFormat="1" applyFont="1" applyFill="1" applyBorder="1" applyAlignment="1">
      <alignment horizontal="center" vertical="center" wrapText="1"/>
    </xf>
    <xf numFmtId="44" fontId="6" fillId="0" borderId="0" xfId="0" applyNumberFormat="1" applyFont="1" applyFill="1" applyAlignment="1">
      <alignment horizontal="center" vertical="center" wrapText="1"/>
    </xf>
    <xf numFmtId="0" fontId="0" fillId="0" borderId="0" xfId="0" applyFill="1"/>
    <xf numFmtId="0" fontId="5" fillId="0" borderId="1" xfId="0" applyFont="1" applyFill="1" applyBorder="1" applyAlignment="1">
      <alignment horizontal="justify" vertical="top" wrapText="1"/>
    </xf>
    <xf numFmtId="0" fontId="5" fillId="0" borderId="0" xfId="0" applyFont="1" applyFill="1" applyAlignment="1">
      <alignment wrapText="1"/>
    </xf>
    <xf numFmtId="0" fontId="6" fillId="0" borderId="1" xfId="0" applyFont="1" applyFill="1" applyBorder="1" applyAlignment="1">
      <alignment horizontal="center" vertical="center"/>
    </xf>
    <xf numFmtId="171" fontId="5" fillId="0" borderId="1" xfId="130" applyNumberFormat="1" applyFont="1" applyFill="1" applyBorder="1" applyAlignment="1">
      <alignment horizontal="center" vertical="center"/>
    </xf>
    <xf numFmtId="170" fontId="5" fillId="0" borderId="1" xfId="0" applyNumberFormat="1" applyFont="1" applyFill="1" applyBorder="1" applyAlignment="1">
      <alignment horizontal="center" vertical="center"/>
    </xf>
    <xf numFmtId="0" fontId="5" fillId="0" borderId="1" xfId="0" applyFont="1" applyFill="1" applyBorder="1" applyAlignment="1">
      <alignment horizontal="right" vertical="center" wrapText="1"/>
    </xf>
    <xf numFmtId="169" fontId="6" fillId="0" borderId="1" xfId="0" applyNumberFormat="1" applyFont="1" applyFill="1" applyBorder="1" applyAlignment="1">
      <alignment horizontal="center" vertical="center"/>
    </xf>
    <xf numFmtId="0" fontId="5" fillId="0" borderId="1" xfId="0" applyFont="1" applyFill="1" applyBorder="1"/>
    <xf numFmtId="0" fontId="35" fillId="0" borderId="0" xfId="0" applyFont="1" applyFill="1"/>
    <xf numFmtId="17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16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69" fontId="5" fillId="0" borderId="1" xfId="0" applyNumberFormat="1" applyFont="1" applyFill="1" applyBorder="1" applyAlignment="1">
      <alignment horizontal="center" vertical="center"/>
    </xf>
    <xf numFmtId="170" fontId="5" fillId="0" borderId="1" xfId="0" applyNumberFormat="1" applyFont="1" applyFill="1" applyBorder="1" applyAlignment="1">
      <alignment horizontal="right" vertical="center"/>
    </xf>
    <xf numFmtId="0" fontId="5" fillId="0" borderId="1" xfId="0" applyFont="1" applyFill="1" applyBorder="1" applyAlignment="1">
      <alignment horizontal="left" vertical="center" wrapText="1"/>
    </xf>
    <xf numFmtId="170" fontId="5" fillId="0" borderId="1" xfId="0" applyNumberFormat="1" applyFont="1" applyFill="1" applyBorder="1" applyAlignment="1">
      <alignment horizontal="center" vertical="center" wrapText="1"/>
    </xf>
    <xf numFmtId="170" fontId="5" fillId="0" borderId="1" xfId="0" applyNumberFormat="1" applyFont="1" applyFill="1" applyBorder="1" applyAlignment="1">
      <alignment horizontal="right" vertical="center" wrapText="1"/>
    </xf>
    <xf numFmtId="0" fontId="35" fillId="0" borderId="0" xfId="0" applyFont="1" applyFill="1"/>
    <xf numFmtId="0" fontId="5" fillId="0" borderId="1" xfId="0" applyFont="1" applyFill="1" applyBorder="1" applyAlignment="1">
      <alignment horizontal="center" vertical="center" wrapText="1"/>
    </xf>
    <xf numFmtId="169" fontId="5" fillId="0" borderId="1" xfId="0" applyNumberFormat="1" applyFont="1" applyFill="1" applyBorder="1" applyAlignment="1">
      <alignment horizontal="center" vertical="center"/>
    </xf>
    <xf numFmtId="0" fontId="6" fillId="0" borderId="1" xfId="0" applyFont="1" applyBorder="1" applyAlignment="1">
      <alignment horizontal="center" vertical="center"/>
    </xf>
    <xf numFmtId="169" fontId="5" fillId="0" borderId="1" xfId="0" applyNumberFormat="1" applyFont="1" applyFill="1" applyBorder="1" applyAlignment="1">
      <alignment horizontal="center" vertical="center"/>
    </xf>
    <xf numFmtId="0" fontId="35" fillId="0" borderId="1" xfId="0" applyFont="1" applyFill="1" applyBorder="1"/>
    <xf numFmtId="44" fontId="6" fillId="0" borderId="1" xfId="0" applyNumberFormat="1" applyFont="1" applyBorder="1" applyAlignment="1">
      <alignment horizontal="center" vertical="center" wrapText="1"/>
    </xf>
    <xf numFmtId="170" fontId="5" fillId="0" borderId="16" xfId="0" applyNumberFormat="1" applyFont="1" applyFill="1" applyBorder="1" applyAlignment="1">
      <alignment horizontal="center" vertical="center" wrapText="1"/>
    </xf>
    <xf numFmtId="0" fontId="6" fillId="2" borderId="1" xfId="0" applyFont="1" applyFill="1" applyBorder="1" applyAlignment="1">
      <alignment wrapText="1"/>
    </xf>
    <xf numFmtId="0" fontId="5" fillId="26" borderId="1" xfId="0" applyFont="1" applyFill="1" applyBorder="1" applyAlignment="1">
      <alignment horizontal="center" vertical="center"/>
    </xf>
    <xf numFmtId="0" fontId="6" fillId="26" borderId="1" xfId="0" applyFont="1" applyFill="1" applyBorder="1" applyAlignment="1">
      <alignment horizontal="center" vertical="center" wrapText="1"/>
    </xf>
    <xf numFmtId="0" fontId="5" fillId="26" borderId="1" xfId="0" applyFont="1" applyFill="1" applyBorder="1" applyAlignment="1">
      <alignment horizontal="center" vertical="center" wrapText="1"/>
    </xf>
    <xf numFmtId="0" fontId="25" fillId="26" borderId="1" xfId="0" applyFont="1" applyFill="1" applyBorder="1" applyAlignment="1">
      <alignment horizontal="left" vertical="center" wrapText="1"/>
    </xf>
    <xf numFmtId="169" fontId="5" fillId="26" borderId="1" xfId="0" applyNumberFormat="1" applyFont="1" applyFill="1" applyBorder="1" applyAlignment="1">
      <alignment horizontal="center" vertical="center"/>
    </xf>
    <xf numFmtId="0" fontId="0" fillId="26" borderId="1" xfId="0" applyFill="1" applyBorder="1"/>
    <xf numFmtId="0" fontId="6" fillId="26" borderId="1" xfId="0" applyFont="1" applyFill="1" applyBorder="1" applyAlignment="1">
      <alignment horizontal="center" vertical="center"/>
    </xf>
    <xf numFmtId="0" fontId="6" fillId="26" borderId="0" xfId="0" applyFont="1" applyFill="1" applyAlignment="1">
      <alignment horizontal="center" vertical="center"/>
    </xf>
    <xf numFmtId="0" fontId="0" fillId="26" borderId="0" xfId="0" applyFill="1"/>
    <xf numFmtId="0" fontId="0" fillId="2" borderId="1" xfId="0" applyFill="1" applyBorder="1" applyAlignment="1">
      <alignment horizontal="center" wrapText="1"/>
    </xf>
    <xf numFmtId="170" fontId="5" fillId="26" borderId="1" xfId="0" applyNumberFormat="1" applyFont="1" applyFill="1" applyBorder="1" applyAlignment="1">
      <alignment vertical="center" wrapText="1"/>
    </xf>
    <xf numFmtId="14" fontId="6" fillId="26" borderId="1" xfId="0" applyNumberFormat="1" applyFont="1" applyFill="1" applyBorder="1" applyAlignment="1">
      <alignment horizontal="center" vertical="center"/>
    </xf>
    <xf numFmtId="0" fontId="0" fillId="26" borderId="1" xfId="0" applyFill="1" applyBorder="1" applyAlignment="1">
      <alignment horizontal="center" vertical="center" wrapText="1"/>
    </xf>
    <xf numFmtId="0" fontId="6" fillId="0" borderId="1" xfId="0" applyFont="1" applyFill="1" applyBorder="1" applyAlignment="1">
      <alignment horizontal="left" vertical="center"/>
    </xf>
    <xf numFmtId="0" fontId="5"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0" fontId="6" fillId="0" borderId="1" xfId="0" applyNumberFormat="1" applyFont="1" applyFill="1" applyBorder="1" applyAlignment="1">
      <alignment horizontal="right" vertical="center" wrapText="1"/>
    </xf>
    <xf numFmtId="170" fontId="6" fillId="0" borderId="1" xfId="0" applyNumberFormat="1" applyFont="1" applyFill="1" applyBorder="1" applyAlignment="1">
      <alignment horizontal="right" vertical="center"/>
    </xf>
    <xf numFmtId="0" fontId="29" fillId="0" borderId="1" xfId="0" applyFont="1" applyFill="1" applyBorder="1" applyAlignment="1">
      <alignment vertical="center"/>
    </xf>
    <xf numFmtId="14" fontId="6" fillId="0" borderId="0" xfId="0" applyNumberFormat="1" applyFont="1" applyFill="1" applyBorder="1" applyAlignment="1">
      <alignment horizontal="center" vertical="center"/>
    </xf>
    <xf numFmtId="0" fontId="6" fillId="0" borderId="0" xfId="0" applyFont="1" applyFill="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xf>
    <xf numFmtId="0" fontId="24" fillId="26" borderId="12" xfId="0" applyFont="1" applyFill="1" applyBorder="1" applyAlignment="1">
      <alignment horizontal="center" vertical="center"/>
    </xf>
    <xf numFmtId="0" fontId="24" fillId="26" borderId="13" xfId="0" applyFont="1" applyFill="1" applyBorder="1" applyAlignment="1">
      <alignment horizontal="center" vertical="center"/>
    </xf>
    <xf numFmtId="0" fontId="24" fillId="26" borderId="1" xfId="0" applyFont="1" applyFill="1" applyBorder="1" applyAlignment="1">
      <alignment horizontal="center" vertical="center"/>
    </xf>
    <xf numFmtId="0" fontId="24" fillId="26" borderId="15"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xf numFmtId="14" fontId="6" fillId="0" borderId="1" xfId="0" applyNumberFormat="1" applyFont="1" applyFill="1" applyBorder="1" applyAlignment="1">
      <alignment vertical="center"/>
    </xf>
    <xf numFmtId="0" fontId="29"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35" fillId="0" borderId="1" xfId="0" applyFont="1" applyFill="1" applyBorder="1" applyAlignment="1">
      <alignment horizontal="center" vertical="center" wrapText="1"/>
    </xf>
    <xf numFmtId="0" fontId="0" fillId="0" borderId="0" xfId="0" applyFill="1" applyAlignment="1">
      <alignment horizontal="center" vertical="center" wrapText="1"/>
    </xf>
    <xf numFmtId="169" fontId="33" fillId="0" borderId="1" xfId="0" applyNumberFormat="1" applyFont="1" applyFill="1" applyBorder="1" applyAlignment="1">
      <alignment horizontal="center" vertical="center" wrapText="1"/>
    </xf>
    <xf numFmtId="169"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xf>
    <xf numFmtId="169" fontId="6" fillId="0" borderId="15" xfId="0" applyNumberFormat="1" applyFont="1" applyFill="1" applyBorder="1" applyAlignment="1">
      <alignment horizontal="center" vertical="center"/>
    </xf>
    <xf numFmtId="0" fontId="6" fillId="0" borderId="1" xfId="0" applyFont="1" applyFill="1" applyBorder="1" applyAlignment="1">
      <alignment vertical="center"/>
    </xf>
    <xf numFmtId="170" fontId="6" fillId="0" borderId="1" xfId="0" applyNumberFormat="1" applyFont="1" applyFill="1" applyBorder="1" applyAlignment="1">
      <alignment horizontal="center" vertical="center"/>
    </xf>
    <xf numFmtId="166" fontId="6" fillId="0" borderId="1" xfId="1" applyFont="1" applyFill="1" applyBorder="1" applyAlignment="1">
      <alignment vertical="center"/>
    </xf>
    <xf numFmtId="0" fontId="26" fillId="0" borderId="1" xfId="0" applyFont="1" applyFill="1" applyBorder="1" applyAlignment="1">
      <alignment horizontal="left" vertical="center" wrapText="1"/>
    </xf>
    <xf numFmtId="0" fontId="29" fillId="0" borderId="1" xfId="0" applyNumberFormat="1" applyFont="1" applyFill="1" applyBorder="1" applyAlignment="1">
      <alignment horizontal="center" vertical="center"/>
    </xf>
    <xf numFmtId="0" fontId="26" fillId="0" borderId="1" xfId="0" applyFont="1" applyFill="1" applyBorder="1" applyAlignment="1">
      <alignment horizontal="center" vertical="center"/>
    </xf>
    <xf numFmtId="170" fontId="5"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170" fontId="5" fillId="0" borderId="1" xfId="0" applyNumberFormat="1" applyFont="1" applyFill="1" applyBorder="1" applyAlignment="1">
      <alignment vertical="center" wrapText="1"/>
    </xf>
    <xf numFmtId="170" fontId="6" fillId="0" borderId="1" xfId="0" applyNumberFormat="1" applyFont="1" applyFill="1" applyBorder="1" applyAlignment="1">
      <alignment horizontal="center" wrapText="1"/>
    </xf>
    <xf numFmtId="170" fontId="5" fillId="0" borderId="1" xfId="0" applyNumberFormat="1" applyFont="1" applyFill="1" applyBorder="1" applyAlignment="1">
      <alignment horizontal="center" wrapText="1"/>
    </xf>
    <xf numFmtId="14" fontId="6" fillId="0" borderId="1" xfId="0" applyNumberFormat="1"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 xfId="0" applyFont="1" applyFill="1" applyBorder="1" applyAlignment="1">
      <alignment horizontal="right" vertical="center" wrapText="1"/>
    </xf>
    <xf numFmtId="44" fontId="6" fillId="0" borderId="2" xfId="0" applyNumberFormat="1" applyFont="1" applyFill="1" applyBorder="1" applyAlignment="1">
      <alignment horizontal="center" vertical="center"/>
    </xf>
  </cellXfs>
  <cellStyles count="147">
    <cellStyle name="20% - Énfasis1 2" xfId="2"/>
    <cellStyle name="20% - Énfasis1 2 2" xfId="3"/>
    <cellStyle name="20% - Énfasis1 2 2 2" xfId="4"/>
    <cellStyle name="20% - Énfasis1 2 3" xfId="5"/>
    <cellStyle name="20% - Énfasis1 2_CONSECUTIVOS" xfId="6"/>
    <cellStyle name="20% - Énfasis2 2" xfId="7"/>
    <cellStyle name="20% - Énfasis2 2 2" xfId="8"/>
    <cellStyle name="20% - Énfasis2 2 2 2" xfId="9"/>
    <cellStyle name="20% - Énfasis2 2 3" xfId="10"/>
    <cellStyle name="20% - Énfasis2 2_CONSECUTIVOS" xfId="11"/>
    <cellStyle name="20% - Énfasis3 2" xfId="12"/>
    <cellStyle name="20% - Énfasis3 2 2" xfId="13"/>
    <cellStyle name="20% - Énfasis3 2 2 2" xfId="14"/>
    <cellStyle name="20% - Énfasis3 2 3" xfId="15"/>
    <cellStyle name="20% - Énfasis3 2_CONSECUTIVOS" xfId="16"/>
    <cellStyle name="20% - Énfasis4 2" xfId="17"/>
    <cellStyle name="20% - Énfasis4 2 2" xfId="18"/>
    <cellStyle name="20% - Énfasis4 2 2 2" xfId="19"/>
    <cellStyle name="20% - Énfasis4 2 3" xfId="20"/>
    <cellStyle name="20% - Énfasis4 2_CONSECUTIVOS" xfId="21"/>
    <cellStyle name="20% - Énfasis5 2" xfId="22"/>
    <cellStyle name="20% - Énfasis5 2 2" xfId="23"/>
    <cellStyle name="20% - Énfasis5 2 2 2" xfId="24"/>
    <cellStyle name="20% - Énfasis5 2 3" xfId="25"/>
    <cellStyle name="20% - Énfasis5 2_CONSECUTIVOS" xfId="26"/>
    <cellStyle name="20% - Énfasis6 2" xfId="27"/>
    <cellStyle name="20% - Énfasis6 2 2" xfId="28"/>
    <cellStyle name="20% - Énfasis6 2 2 2" xfId="29"/>
    <cellStyle name="20% - Énfasis6 2 3" xfId="30"/>
    <cellStyle name="20% - Énfasis6 2_CONSECUTIVOS" xfId="31"/>
    <cellStyle name="40% - Énfasis1 2" xfId="32"/>
    <cellStyle name="40% - Énfasis1 2 2" xfId="33"/>
    <cellStyle name="40% - Énfasis1 2 2 2" xfId="34"/>
    <cellStyle name="40% - Énfasis1 2 3" xfId="35"/>
    <cellStyle name="40% - Énfasis1 2_CONSECUTIVOS" xfId="36"/>
    <cellStyle name="40% - Énfasis2 2" xfId="37"/>
    <cellStyle name="40% - Énfasis2 2 2" xfId="38"/>
    <cellStyle name="40% - Énfasis2 2 2 2" xfId="39"/>
    <cellStyle name="40% - Énfasis2 2 3" xfId="40"/>
    <cellStyle name="40% - Énfasis2 2_CONSECUTIVOS" xfId="41"/>
    <cellStyle name="40% - Énfasis3 2" xfId="42"/>
    <cellStyle name="40% - Énfasis3 2 2" xfId="43"/>
    <cellStyle name="40% - Énfasis3 2 2 2" xfId="44"/>
    <cellStyle name="40% - Énfasis3 2 3" xfId="45"/>
    <cellStyle name="40% - Énfasis3 2_CONSECUTIVOS" xfId="46"/>
    <cellStyle name="40% - Énfasis4 2" xfId="47"/>
    <cellStyle name="40% - Énfasis4 2 2" xfId="48"/>
    <cellStyle name="40% - Énfasis4 2 2 2" xfId="49"/>
    <cellStyle name="40% - Énfasis4 2 3" xfId="50"/>
    <cellStyle name="40% - Énfasis4 2_CONSECUTIVOS" xfId="51"/>
    <cellStyle name="40% - Énfasis5 2" xfId="52"/>
    <cellStyle name="40% - Énfasis5 2 2" xfId="53"/>
    <cellStyle name="40% - Énfasis5 2 2 2" xfId="54"/>
    <cellStyle name="40% - Énfasis5 2 3" xfId="55"/>
    <cellStyle name="40% - Énfasis5 2_CONSECUTIVOS" xfId="56"/>
    <cellStyle name="40% - Énfasis6 2" xfId="57"/>
    <cellStyle name="40% - Énfasis6 2 2" xfId="58"/>
    <cellStyle name="40% - Énfasis6 2 2 2" xfId="59"/>
    <cellStyle name="40% - Énfasis6 2 3" xfId="60"/>
    <cellStyle name="40% - Énfasis6 2_CONSECUTIVOS" xfId="61"/>
    <cellStyle name="60% - Énfasis1 2" xfId="62"/>
    <cellStyle name="60% - Énfasis1 2 2" xfId="63"/>
    <cellStyle name="60% - Énfasis2 2" xfId="64"/>
    <cellStyle name="60% - Énfasis2 2 2" xfId="65"/>
    <cellStyle name="60% - Énfasis3 2" xfId="66"/>
    <cellStyle name="60% - Énfasis3 2 2" xfId="67"/>
    <cellStyle name="60% - Énfasis4 2" xfId="68"/>
    <cellStyle name="60% - Énfasis4 2 2" xfId="69"/>
    <cellStyle name="60% - Énfasis5 2" xfId="70"/>
    <cellStyle name="60% - Énfasis5 2 2" xfId="71"/>
    <cellStyle name="60% - Énfasis6 2" xfId="72"/>
    <cellStyle name="60% - Énfasis6 2 2" xfId="73"/>
    <cellStyle name="Buena 2" xfId="74"/>
    <cellStyle name="Buena 2 2" xfId="75"/>
    <cellStyle name="Cálculo 2" xfId="76"/>
    <cellStyle name="Cálculo 2 2" xfId="77"/>
    <cellStyle name="Celda de comprobación 2" xfId="78"/>
    <cellStyle name="Celda de comprobación 2 2" xfId="79"/>
    <cellStyle name="Celda vinculada 2" xfId="80"/>
    <cellStyle name="Celda vinculada 2 2" xfId="81"/>
    <cellStyle name="Encabezado 4 2" xfId="82"/>
    <cellStyle name="Encabezado 4 2 2" xfId="83"/>
    <cellStyle name="Énfasis1 2" xfId="84"/>
    <cellStyle name="Énfasis1 2 2" xfId="85"/>
    <cellStyle name="Énfasis2 2" xfId="86"/>
    <cellStyle name="Énfasis2 2 2" xfId="87"/>
    <cellStyle name="Énfasis3 2" xfId="88"/>
    <cellStyle name="Énfasis3 2 2" xfId="89"/>
    <cellStyle name="Énfasis4 2" xfId="90"/>
    <cellStyle name="Énfasis4 2 2" xfId="91"/>
    <cellStyle name="Énfasis5 2" xfId="92"/>
    <cellStyle name="Énfasis5 2 2" xfId="93"/>
    <cellStyle name="Énfasis6 2" xfId="94"/>
    <cellStyle name="Énfasis6 2 2" xfId="95"/>
    <cellStyle name="Entrada 2" xfId="96"/>
    <cellStyle name="Entrada 2 2" xfId="97"/>
    <cellStyle name="Entrada 2 2 2" xfId="98"/>
    <cellStyle name="Entrada 2 3" xfId="99"/>
    <cellStyle name="Entrada 2_CONSECUTIVOS" xfId="100"/>
    <cellStyle name="Incorrecto 2" xfId="101"/>
    <cellStyle name="Incorrecto 2 2" xfId="102"/>
    <cellStyle name="Millares [0] 2" xfId="140"/>
    <cellStyle name="Millares 2" xfId="129"/>
    <cellStyle name="Millares 2 2" xfId="132"/>
    <cellStyle name="Millares 2 2 2" xfId="134"/>
    <cellStyle name="Millares 2 2 3" xfId="136"/>
    <cellStyle name="Millares 2 2 4" xfId="139"/>
    <cellStyle name="Millares 2 2 5" xfId="142"/>
    <cellStyle name="Millares 2 2 6" xfId="144"/>
    <cellStyle name="Millares 2 2 7" xfId="146"/>
    <cellStyle name="Millares 2 3" xfId="131"/>
    <cellStyle name="Millares 2 4" xfId="133"/>
    <cellStyle name="Millares 2 5" xfId="135"/>
    <cellStyle name="Millares 2 6" xfId="138"/>
    <cellStyle name="Millares 2 7" xfId="141"/>
    <cellStyle name="Millares 2 8" xfId="143"/>
    <cellStyle name="Millares 2 9" xfId="145"/>
    <cellStyle name="Moneda [0]" xfId="1" builtinId="7"/>
    <cellStyle name="Moneda 2" xfId="130"/>
    <cellStyle name="Moneda 2 2" xfId="137"/>
    <cellStyle name="Neutral 2" xfId="103"/>
    <cellStyle name="Neutral 2 2" xfId="104"/>
    <cellStyle name="Normal" xfId="0" builtinId="0"/>
    <cellStyle name="Notas 2" xfId="105"/>
    <cellStyle name="Notas 2 2" xfId="106"/>
    <cellStyle name="Notas 2 2 2" xfId="107"/>
    <cellStyle name="Notas 2 3" xfId="108"/>
    <cellStyle name="Notas 2_CONSECUTIVOS" xfId="109"/>
    <cellStyle name="Salida 2" xfId="110"/>
    <cellStyle name="Salida 2 2" xfId="111"/>
    <cellStyle name="Texto de advertencia 2" xfId="112"/>
    <cellStyle name="Texto de advertencia 2 2" xfId="113"/>
    <cellStyle name="Texto de advertencia 2 2 2" xfId="114"/>
    <cellStyle name="Texto de advertencia 2 3" xfId="115"/>
    <cellStyle name="Texto de advertencia 2_CONSECUTIVOS" xfId="116"/>
    <cellStyle name="Texto explicativo 2" xfId="117"/>
    <cellStyle name="Texto explicativo 2 2" xfId="118"/>
    <cellStyle name="Título 1 2" xfId="119"/>
    <cellStyle name="Título 1 2 2" xfId="120"/>
    <cellStyle name="Título 2 2" xfId="121"/>
    <cellStyle name="Título 2 2 2" xfId="122"/>
    <cellStyle name="Título 3 2" xfId="123"/>
    <cellStyle name="Título 3 2 2" xfId="124"/>
    <cellStyle name="Título 4" xfId="125"/>
    <cellStyle name="Título 4 2" xfId="126"/>
    <cellStyle name="Total 2" xfId="127"/>
    <cellStyle name="Total 2 2" xfId="128"/>
  </cellStyles>
  <dxfs count="0"/>
  <tableStyles count="0" defaultTableStyle="TableStyleMedium2" defaultPivotStyle="PivotStyleLight16"/>
  <colors>
    <mruColors>
      <color rgb="FFFFCCFF"/>
      <color rgb="FFFF00FF"/>
      <color rgb="FFFFFF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AI56" sqref="AI56"/>
    </sheetView>
  </sheetViews>
  <sheetFormatPr baseColWidth="10" defaultRowHeight="15" x14ac:dyDescent="0.25"/>
  <cols>
    <col min="1" max="1" width="30.5703125" customWidth="1"/>
    <col min="2" max="2" width="40.140625" customWidth="1"/>
    <col min="3" max="3" width="30.85546875" customWidth="1"/>
    <col min="4" max="4" width="30.7109375" customWidth="1"/>
    <col min="5" max="5" width="13.140625" customWidth="1"/>
    <col min="6" max="6" width="16.7109375" bestFit="1" customWidth="1"/>
  </cols>
  <sheetData>
    <row r="1" spans="1:3" ht="18.75" x14ac:dyDescent="0.3">
      <c r="A1" s="3" t="s">
        <v>10</v>
      </c>
      <c r="B1" s="6"/>
    </row>
    <row r="2" spans="1:3" ht="18.75" x14ac:dyDescent="0.3">
      <c r="A2" s="2" t="s">
        <v>9</v>
      </c>
      <c r="B2" s="11" t="e">
        <f>VLOOKUP($B$1,#REF!,3,0)</f>
        <v>#REF!</v>
      </c>
    </row>
    <row r="3" spans="1:3" ht="18.75" x14ac:dyDescent="0.3">
      <c r="A3" s="2" t="s">
        <v>17</v>
      </c>
      <c r="B3" s="11" t="e">
        <f>VLOOKUP($B$1,#REF!,10,0)</f>
        <v>#REF!</v>
      </c>
    </row>
    <row r="4" spans="1:3" ht="18.75" x14ac:dyDescent="0.3">
      <c r="A4" s="2" t="s">
        <v>25</v>
      </c>
      <c r="B4" s="11" t="e">
        <f>VLOOKUP($B$1,#REF!,9,0)</f>
        <v>#REF!</v>
      </c>
      <c r="C4" s="7"/>
    </row>
    <row r="5" spans="1:3" ht="18.75" x14ac:dyDescent="0.3">
      <c r="A5" s="2" t="s">
        <v>11</v>
      </c>
      <c r="B5" s="15" t="e">
        <f>VLOOKUP($B$1,#REF!,20,0)</f>
        <v>#REF!</v>
      </c>
      <c r="C5" s="12"/>
    </row>
    <row r="6" spans="1:3" ht="18.75" x14ac:dyDescent="0.3">
      <c r="A6" s="2" t="s">
        <v>12</v>
      </c>
      <c r="B6" s="13" t="e">
        <f>VLOOKUP($B$1,#REF!,21,0)</f>
        <v>#REF!</v>
      </c>
    </row>
    <row r="7" spans="1:3" ht="18.75" x14ac:dyDescent="0.3">
      <c r="A7" s="2" t="s">
        <v>13</v>
      </c>
      <c r="B7" s="15" t="e">
        <f>VLOOKUP($B$1,#REF!,27,0)</f>
        <v>#REF!</v>
      </c>
      <c r="C7" s="1"/>
    </row>
    <row r="8" spans="1:3" ht="18.75" x14ac:dyDescent="0.3">
      <c r="A8" s="2" t="s">
        <v>14</v>
      </c>
      <c r="B8" s="15" t="e">
        <f>VLOOKUP($B$1,#REF!,28,0)</f>
        <v>#REF!</v>
      </c>
      <c r="C8" s="1"/>
    </row>
    <row r="9" spans="1:3" ht="18.75" x14ac:dyDescent="0.3">
      <c r="A9" s="2" t="s">
        <v>15</v>
      </c>
      <c r="B9" s="13" t="e">
        <f>VLOOKUP($B$1,#REF!,29,0)</f>
        <v>#REF!</v>
      </c>
    </row>
    <row r="10" spans="1:3" ht="18.75" x14ac:dyDescent="0.3">
      <c r="A10" s="2" t="s">
        <v>8</v>
      </c>
      <c r="B10" s="17" t="e">
        <f>VLOOKUP($B$1,#REF!,30,0)</f>
        <v>#REF!</v>
      </c>
      <c r="C10" s="16"/>
    </row>
    <row r="11" spans="1:3" ht="18.75" x14ac:dyDescent="0.3">
      <c r="A11" s="2" t="s">
        <v>16</v>
      </c>
      <c r="B11" s="14" t="e">
        <f>VLOOKUP($B$1,#REF!,31,0)</f>
        <v>#REF!</v>
      </c>
    </row>
    <row r="12" spans="1:3" ht="18.75" x14ac:dyDescent="0.3">
      <c r="A12" s="4" t="s">
        <v>24</v>
      </c>
      <c r="B12" s="14"/>
    </row>
    <row r="19" spans="1:6" x14ac:dyDescent="0.25">
      <c r="A19" s="181" t="s">
        <v>23</v>
      </c>
      <c r="B19" s="181"/>
      <c r="C19" s="181"/>
      <c r="D19" s="181"/>
      <c r="E19" s="181"/>
      <c r="F19" s="181"/>
    </row>
    <row r="20" spans="1:6" ht="74.25" customHeight="1" x14ac:dyDescent="0.25">
      <c r="A20" s="8" t="s">
        <v>18</v>
      </c>
      <c r="B20" s="8" t="s">
        <v>4</v>
      </c>
      <c r="C20" s="10" t="s">
        <v>19</v>
      </c>
      <c r="D20" s="10" t="s">
        <v>21</v>
      </c>
      <c r="E20" s="10" t="s">
        <v>22</v>
      </c>
      <c r="F20" s="10" t="s">
        <v>20</v>
      </c>
    </row>
    <row r="21" spans="1:6" x14ac:dyDescent="0.25">
      <c r="A21" s="6"/>
      <c r="B21" s="18"/>
      <c r="C21" s="6"/>
      <c r="D21" s="6"/>
      <c r="E21" s="6"/>
      <c r="F21" s="6"/>
    </row>
    <row r="22" spans="1:6" x14ac:dyDescent="0.25">
      <c r="A22" s="6"/>
      <c r="B22" s="18"/>
      <c r="C22" s="6"/>
      <c r="D22" s="6"/>
      <c r="E22" s="6"/>
      <c r="F22" s="6"/>
    </row>
    <row r="23" spans="1:6" x14ac:dyDescent="0.25">
      <c r="A23" s="6"/>
      <c r="B23" s="18"/>
      <c r="C23" s="6"/>
      <c r="D23" s="6"/>
      <c r="E23" s="6"/>
      <c r="F23" s="6"/>
    </row>
    <row r="24" spans="1:6" x14ac:dyDescent="0.25">
      <c r="A24" s="6"/>
      <c r="B24" s="18"/>
      <c r="C24" s="6"/>
      <c r="D24" s="6"/>
      <c r="E24" s="6"/>
      <c r="F24" s="6"/>
    </row>
    <row r="25" spans="1:6" x14ac:dyDescent="0.25">
      <c r="A25" s="6"/>
      <c r="B25" s="18"/>
      <c r="C25" s="6"/>
      <c r="D25" s="6"/>
      <c r="E25" s="6"/>
      <c r="F25" s="6"/>
    </row>
    <row r="26" spans="1:6" x14ac:dyDescent="0.25">
      <c r="A26" s="6"/>
      <c r="B26" s="18"/>
      <c r="C26" s="6"/>
      <c r="D26" s="6"/>
      <c r="E26" s="6"/>
      <c r="F26" s="6"/>
    </row>
    <row r="27" spans="1:6" x14ac:dyDescent="0.25">
      <c r="A27" s="6"/>
      <c r="B27" s="18"/>
      <c r="C27" s="6"/>
      <c r="D27" s="6"/>
      <c r="E27" s="6"/>
      <c r="F27" s="6"/>
    </row>
    <row r="28" spans="1:6" x14ac:dyDescent="0.25">
      <c r="A28" s="19"/>
      <c r="B28" s="18"/>
      <c r="C28" s="6"/>
      <c r="D28" s="6"/>
      <c r="E28" s="6"/>
      <c r="F28" s="6"/>
    </row>
    <row r="29" spans="1:6" x14ac:dyDescent="0.25">
      <c r="A29" s="6"/>
      <c r="B29" s="9"/>
      <c r="C29" s="6"/>
      <c r="D29" s="6"/>
      <c r="E29" s="6"/>
      <c r="F29" s="6"/>
    </row>
    <row r="30" spans="1:6" x14ac:dyDescent="0.25">
      <c r="A30" s="1"/>
      <c r="B30" s="5"/>
      <c r="C30" s="1"/>
      <c r="D30" s="1"/>
      <c r="E30" s="1"/>
      <c r="F30" s="1"/>
    </row>
    <row r="31" spans="1:6" x14ac:dyDescent="0.25">
      <c r="A31" s="1"/>
      <c r="B31" s="5"/>
      <c r="C31" s="1"/>
      <c r="D31" s="1"/>
      <c r="E31" s="1"/>
      <c r="F31" s="1"/>
    </row>
  </sheetData>
  <mergeCells count="1">
    <mergeCell ref="A19:F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5"/>
  <sheetViews>
    <sheetView topLeftCell="A41" workbookViewId="0">
      <pane xSplit="1" topLeftCell="D1" activePane="topRight" state="frozen"/>
      <selection activeCell="A234" sqref="A234"/>
      <selection pane="topRight" activeCell="A47" sqref="A47:M47"/>
    </sheetView>
  </sheetViews>
  <sheetFormatPr baseColWidth="10" defaultRowHeight="15" x14ac:dyDescent="0.25"/>
  <cols>
    <col min="1" max="1" width="14.42578125" customWidth="1"/>
    <col min="2" max="2" width="25.28515625" customWidth="1"/>
    <col min="3" max="3" width="32.42578125" customWidth="1"/>
    <col min="4" max="4" width="16.28515625" customWidth="1"/>
    <col min="5" max="5" width="52" customWidth="1"/>
    <col min="6" max="6" width="16" customWidth="1"/>
    <col min="7" max="7" width="19.7109375" customWidth="1"/>
    <col min="8" max="8" width="22.140625" customWidth="1"/>
    <col min="9" max="9" width="31.5703125" customWidth="1"/>
    <col min="10" max="10" width="11.42578125" customWidth="1"/>
  </cols>
  <sheetData>
    <row r="1" spans="1:14" ht="60" customHeight="1" x14ac:dyDescent="0.25">
      <c r="A1" s="182" t="s">
        <v>422</v>
      </c>
      <c r="B1" s="183"/>
      <c r="C1" s="183"/>
      <c r="D1" s="183"/>
      <c r="E1" s="183"/>
      <c r="F1" s="183"/>
      <c r="G1" s="183"/>
      <c r="H1" s="183"/>
      <c r="I1" s="183"/>
      <c r="J1" s="183"/>
      <c r="K1" s="183"/>
      <c r="L1" s="183"/>
      <c r="M1" s="183"/>
      <c r="N1" s="41" t="s">
        <v>193</v>
      </c>
    </row>
    <row r="2" spans="1:14" ht="60" customHeight="1" x14ac:dyDescent="0.25">
      <c r="A2" s="42" t="s">
        <v>0</v>
      </c>
      <c r="B2" s="42" t="s">
        <v>5</v>
      </c>
      <c r="C2" s="42" t="s">
        <v>1</v>
      </c>
      <c r="D2" s="42" t="s">
        <v>6</v>
      </c>
      <c r="E2" s="42" t="s">
        <v>27</v>
      </c>
      <c r="F2" s="42" t="s">
        <v>28</v>
      </c>
      <c r="G2" s="42" t="s">
        <v>7</v>
      </c>
      <c r="H2" s="42" t="s">
        <v>26</v>
      </c>
      <c r="I2" s="42" t="s">
        <v>31</v>
      </c>
      <c r="J2" s="42" t="s">
        <v>30</v>
      </c>
      <c r="K2" s="42" t="s">
        <v>2</v>
      </c>
      <c r="L2" s="42" t="s">
        <v>3</v>
      </c>
      <c r="M2" s="43" t="s">
        <v>29</v>
      </c>
      <c r="N2" s="44">
        <v>43555</v>
      </c>
    </row>
    <row r="3" spans="1:14" s="54" customFormat="1" ht="169.5" customHeight="1" x14ac:dyDescent="0.25">
      <c r="A3" s="21" t="s">
        <v>393</v>
      </c>
      <c r="B3" s="21" t="s">
        <v>243</v>
      </c>
      <c r="C3" s="25" t="s">
        <v>261</v>
      </c>
      <c r="D3" s="26" t="s">
        <v>262</v>
      </c>
      <c r="E3" s="27" t="s">
        <v>260</v>
      </c>
      <c r="F3" s="28">
        <v>42331</v>
      </c>
      <c r="G3" s="30">
        <v>21084622326</v>
      </c>
      <c r="H3" s="21" t="s">
        <v>421</v>
      </c>
      <c r="I3" s="21" t="s">
        <v>419</v>
      </c>
      <c r="J3" s="45" t="s">
        <v>420</v>
      </c>
      <c r="K3" s="28">
        <v>41920</v>
      </c>
      <c r="L3" s="28">
        <v>43738</v>
      </c>
      <c r="M3" s="45" t="str">
        <f>IF((ROUND((($N$2-$K3)/(EDATE($L3,0)-$K3)*100),2))&gt;100,"100%",CONCATENATE((ROUND((($N$2-$K3)/(EDATE($L3,0)-$K3)*100),0)),"%"))</f>
        <v>90%</v>
      </c>
      <c r="N3" s="46"/>
    </row>
    <row r="4" spans="1:14" s="54" customFormat="1" ht="60" customHeight="1" x14ac:dyDescent="0.25">
      <c r="A4" s="22" t="s">
        <v>196</v>
      </c>
      <c r="B4" s="20" t="s">
        <v>197</v>
      </c>
      <c r="C4" s="21" t="s">
        <v>198</v>
      </c>
      <c r="D4" s="26" t="s">
        <v>199</v>
      </c>
      <c r="E4" s="32" t="s">
        <v>200</v>
      </c>
      <c r="F4" s="31">
        <v>42759</v>
      </c>
      <c r="G4" s="22">
        <v>0</v>
      </c>
      <c r="H4" s="22" t="s">
        <v>201</v>
      </c>
      <c r="I4" s="22"/>
      <c r="J4" s="22"/>
      <c r="K4" s="28">
        <v>42759</v>
      </c>
      <c r="L4" s="28">
        <v>44584</v>
      </c>
      <c r="M4" s="45" t="str">
        <f t="shared" ref="M4:M22" si="0">IF((ROUND((($N$2-$K4)/(EDATE($L4,0)-$K4)*100),2))&gt;100,"100%",CONCATENATE((ROUND((($N$2-$K4)/(EDATE($L4,0)-$K4)*100),0)),"%"))</f>
        <v>44%</v>
      </c>
      <c r="N4" s="48"/>
    </row>
    <row r="5" spans="1:14" s="54" customFormat="1" ht="60" customHeight="1" x14ac:dyDescent="0.25">
      <c r="A5" s="26" t="s">
        <v>205</v>
      </c>
      <c r="B5" s="20" t="s">
        <v>203</v>
      </c>
      <c r="C5" s="20" t="s">
        <v>206</v>
      </c>
      <c r="D5" s="26" t="s">
        <v>207</v>
      </c>
      <c r="E5" s="33" t="s">
        <v>208</v>
      </c>
      <c r="F5" s="28">
        <v>42773</v>
      </c>
      <c r="G5" s="30">
        <v>0</v>
      </c>
      <c r="H5" s="26" t="s">
        <v>201</v>
      </c>
      <c r="I5" s="22"/>
      <c r="J5" s="22"/>
      <c r="K5" s="28">
        <v>42773</v>
      </c>
      <c r="L5" s="28">
        <v>44598</v>
      </c>
      <c r="M5" s="45" t="str">
        <f t="shared" si="0"/>
        <v>43%</v>
      </c>
      <c r="N5" s="48"/>
    </row>
    <row r="6" spans="1:14" s="54" customFormat="1" ht="60" customHeight="1" x14ac:dyDescent="0.25">
      <c r="A6" s="26" t="s">
        <v>209</v>
      </c>
      <c r="B6" s="20" t="s">
        <v>203</v>
      </c>
      <c r="C6" s="20" t="s">
        <v>210</v>
      </c>
      <c r="D6" s="26" t="s">
        <v>211</v>
      </c>
      <c r="E6" s="29" t="s">
        <v>212</v>
      </c>
      <c r="F6" s="28">
        <v>42789</v>
      </c>
      <c r="G6" s="30">
        <v>0</v>
      </c>
      <c r="H6" s="20" t="s">
        <v>201</v>
      </c>
      <c r="I6" s="49"/>
      <c r="J6" s="49"/>
      <c r="K6" s="28">
        <v>42795</v>
      </c>
      <c r="L6" s="28">
        <v>44621</v>
      </c>
      <c r="M6" s="45" t="str">
        <f t="shared" si="0"/>
        <v>42%</v>
      </c>
      <c r="N6" s="48"/>
    </row>
    <row r="7" spans="1:14" s="54" customFormat="1" ht="60" customHeight="1" x14ac:dyDescent="0.25">
      <c r="A7" s="71" t="s">
        <v>222</v>
      </c>
      <c r="B7" s="20" t="s">
        <v>203</v>
      </c>
      <c r="C7" s="20" t="s">
        <v>223</v>
      </c>
      <c r="D7" s="26" t="s">
        <v>224</v>
      </c>
      <c r="E7" s="29" t="s">
        <v>225</v>
      </c>
      <c r="F7" s="28">
        <v>42865</v>
      </c>
      <c r="G7" s="36">
        <v>0</v>
      </c>
      <c r="H7" s="20" t="s">
        <v>201</v>
      </c>
      <c r="I7" s="21"/>
      <c r="J7" s="21"/>
      <c r="K7" s="28">
        <v>42866</v>
      </c>
      <c r="L7" s="28">
        <v>44691</v>
      </c>
      <c r="M7" s="45" t="str">
        <f t="shared" si="0"/>
        <v>38%</v>
      </c>
      <c r="N7" s="48"/>
    </row>
    <row r="8" spans="1:14" s="54" customFormat="1" ht="60" customHeight="1" x14ac:dyDescent="0.25">
      <c r="A8" s="20" t="s">
        <v>228</v>
      </c>
      <c r="B8" s="21" t="s">
        <v>195</v>
      </c>
      <c r="C8" s="20" t="s">
        <v>229</v>
      </c>
      <c r="D8" s="26" t="s">
        <v>230</v>
      </c>
      <c r="E8" s="29" t="s">
        <v>231</v>
      </c>
      <c r="F8" s="28">
        <v>42902</v>
      </c>
      <c r="G8" s="50">
        <v>0</v>
      </c>
      <c r="H8" s="20" t="s">
        <v>232</v>
      </c>
      <c r="I8" s="22"/>
      <c r="J8" s="22"/>
      <c r="K8" s="28">
        <v>42906</v>
      </c>
      <c r="L8" s="28">
        <v>43818</v>
      </c>
      <c r="M8" s="45" t="str">
        <f t="shared" si="0"/>
        <v>71%</v>
      </c>
      <c r="N8" s="48"/>
    </row>
    <row r="9" spans="1:14" s="54" customFormat="1" ht="60" customHeight="1" x14ac:dyDescent="0.25">
      <c r="A9" s="21" t="s">
        <v>233</v>
      </c>
      <c r="B9" s="20" t="s">
        <v>203</v>
      </c>
      <c r="C9" s="21" t="s">
        <v>234</v>
      </c>
      <c r="D9" s="26" t="s">
        <v>235</v>
      </c>
      <c r="E9" s="35" t="s">
        <v>236</v>
      </c>
      <c r="F9" s="31">
        <v>42908</v>
      </c>
      <c r="G9" s="50"/>
      <c r="H9" s="20" t="s">
        <v>201</v>
      </c>
      <c r="I9" s="21"/>
      <c r="J9" s="21"/>
      <c r="K9" s="28">
        <v>42909</v>
      </c>
      <c r="L9" s="28">
        <v>44734</v>
      </c>
      <c r="M9" s="45" t="str">
        <f t="shared" si="0"/>
        <v>35%</v>
      </c>
      <c r="N9" s="48"/>
    </row>
    <row r="10" spans="1:14" s="54" customFormat="1" ht="60" customHeight="1" x14ac:dyDescent="0.25">
      <c r="A10" s="21" t="s">
        <v>239</v>
      </c>
      <c r="B10" s="20" t="s">
        <v>203</v>
      </c>
      <c r="C10" s="21" t="s">
        <v>240</v>
      </c>
      <c r="D10" s="49"/>
      <c r="E10" s="23" t="s">
        <v>241</v>
      </c>
      <c r="F10" s="31">
        <v>42915</v>
      </c>
      <c r="G10" s="36">
        <v>0</v>
      </c>
      <c r="H10" s="21" t="s">
        <v>201</v>
      </c>
      <c r="I10" s="49"/>
      <c r="J10" s="49"/>
      <c r="K10" s="31">
        <v>42915</v>
      </c>
      <c r="L10" s="31">
        <v>44741</v>
      </c>
      <c r="M10" s="45" t="str">
        <f t="shared" si="0"/>
        <v>35%</v>
      </c>
      <c r="N10" s="48"/>
    </row>
    <row r="11" spans="1:14" s="54" customFormat="1" ht="93" customHeight="1" x14ac:dyDescent="0.25">
      <c r="A11" s="26" t="s">
        <v>32</v>
      </c>
      <c r="B11" s="22" t="s">
        <v>220</v>
      </c>
      <c r="C11" s="20" t="s">
        <v>70</v>
      </c>
      <c r="D11" s="26" t="s">
        <v>183</v>
      </c>
      <c r="E11" s="39" t="s">
        <v>157</v>
      </c>
      <c r="F11" s="40">
        <v>43116</v>
      </c>
      <c r="G11" s="37">
        <v>19250000</v>
      </c>
      <c r="H11" s="26" t="s">
        <v>175</v>
      </c>
      <c r="I11" s="21" t="s">
        <v>1134</v>
      </c>
      <c r="J11" s="21" t="s">
        <v>392</v>
      </c>
      <c r="K11" s="40">
        <v>43116</v>
      </c>
      <c r="L11" s="24">
        <v>43616</v>
      </c>
      <c r="M11" s="53" t="str">
        <f t="shared" si="0"/>
        <v>88%</v>
      </c>
      <c r="N11" s="48"/>
    </row>
    <row r="12" spans="1:14" s="54" customFormat="1" ht="60" customHeight="1" x14ac:dyDescent="0.25">
      <c r="A12" s="26" t="s">
        <v>33</v>
      </c>
      <c r="B12" s="21" t="s">
        <v>194</v>
      </c>
      <c r="C12" s="20" t="s">
        <v>92</v>
      </c>
      <c r="D12" s="26" t="s">
        <v>184</v>
      </c>
      <c r="E12" s="29" t="s">
        <v>158</v>
      </c>
      <c r="F12" s="40">
        <v>43119</v>
      </c>
      <c r="G12" s="37">
        <v>2627732534</v>
      </c>
      <c r="H12" s="26" t="s">
        <v>177</v>
      </c>
      <c r="I12" s="21" t="s">
        <v>409</v>
      </c>
      <c r="J12" s="21" t="s">
        <v>410</v>
      </c>
      <c r="K12" s="40">
        <v>43122</v>
      </c>
      <c r="L12" s="24">
        <v>43496</v>
      </c>
      <c r="M12" s="53" t="str">
        <f t="shared" si="0"/>
        <v>100%</v>
      </c>
      <c r="N12" s="48"/>
    </row>
    <row r="13" spans="1:14" s="54" customFormat="1" ht="60" customHeight="1" x14ac:dyDescent="0.25">
      <c r="A13" s="26" t="s">
        <v>34</v>
      </c>
      <c r="B13" s="20" t="s">
        <v>218</v>
      </c>
      <c r="C13" s="20" t="s">
        <v>99</v>
      </c>
      <c r="D13" s="26" t="s">
        <v>185</v>
      </c>
      <c r="E13" s="29" t="s">
        <v>159</v>
      </c>
      <c r="F13" s="40">
        <v>43122</v>
      </c>
      <c r="G13" s="37">
        <v>12600000</v>
      </c>
      <c r="H13" s="26" t="s">
        <v>173</v>
      </c>
      <c r="I13" s="21" t="s">
        <v>398</v>
      </c>
      <c r="J13" s="21" t="s">
        <v>399</v>
      </c>
      <c r="K13" s="40">
        <v>43123</v>
      </c>
      <c r="L13" s="24">
        <v>43511</v>
      </c>
      <c r="M13" s="53" t="str">
        <f t="shared" si="0"/>
        <v>100%</v>
      </c>
      <c r="N13" s="48"/>
    </row>
    <row r="14" spans="1:14" s="54" customFormat="1" ht="60" customHeight="1" x14ac:dyDescent="0.25">
      <c r="A14" s="26" t="s">
        <v>35</v>
      </c>
      <c r="B14" s="21" t="s">
        <v>242</v>
      </c>
      <c r="C14" s="20" t="s">
        <v>100</v>
      </c>
      <c r="D14" s="22" t="s">
        <v>186</v>
      </c>
      <c r="E14" s="29" t="s">
        <v>160</v>
      </c>
      <c r="F14" s="40">
        <v>43122</v>
      </c>
      <c r="G14" s="37">
        <v>1373260000</v>
      </c>
      <c r="H14" s="26" t="s">
        <v>178</v>
      </c>
      <c r="I14" s="21" t="s">
        <v>411</v>
      </c>
      <c r="J14" s="22" t="s">
        <v>412</v>
      </c>
      <c r="K14" s="31">
        <v>43122</v>
      </c>
      <c r="L14" s="31">
        <v>43496</v>
      </c>
      <c r="M14" s="53" t="str">
        <f t="shared" si="0"/>
        <v>100%</v>
      </c>
      <c r="N14" s="48"/>
    </row>
    <row r="15" spans="1:14" s="54" customFormat="1" ht="60" customHeight="1" x14ac:dyDescent="0.25">
      <c r="A15" s="26" t="s">
        <v>36</v>
      </c>
      <c r="B15" s="21" t="s">
        <v>242</v>
      </c>
      <c r="C15" s="20" t="s">
        <v>108</v>
      </c>
      <c r="D15" s="22" t="s">
        <v>187</v>
      </c>
      <c r="E15" s="29" t="s">
        <v>162</v>
      </c>
      <c r="F15" s="40">
        <v>43124</v>
      </c>
      <c r="G15" s="37">
        <v>1009997863</v>
      </c>
      <c r="H15" s="26" t="s">
        <v>175</v>
      </c>
      <c r="I15" s="21" t="s">
        <v>400</v>
      </c>
      <c r="J15" s="22" t="s">
        <v>361</v>
      </c>
      <c r="K15" s="31">
        <v>43124</v>
      </c>
      <c r="L15" s="31">
        <v>43496</v>
      </c>
      <c r="M15" s="53" t="str">
        <f t="shared" si="0"/>
        <v>100%</v>
      </c>
      <c r="N15" s="48"/>
    </row>
    <row r="16" spans="1:14" s="54" customFormat="1" ht="60" customHeight="1" x14ac:dyDescent="0.25">
      <c r="A16" s="26" t="s">
        <v>37</v>
      </c>
      <c r="B16" s="21" t="s">
        <v>194</v>
      </c>
      <c r="C16" s="20" t="s">
        <v>120</v>
      </c>
      <c r="D16" s="26" t="s">
        <v>188</v>
      </c>
      <c r="E16" s="29" t="s">
        <v>163</v>
      </c>
      <c r="F16" s="40">
        <v>43126</v>
      </c>
      <c r="G16" s="37">
        <v>797000000</v>
      </c>
      <c r="H16" s="26" t="s">
        <v>177</v>
      </c>
      <c r="I16" s="21" t="s">
        <v>417</v>
      </c>
      <c r="J16" s="21" t="s">
        <v>418</v>
      </c>
      <c r="K16" s="40">
        <v>43132</v>
      </c>
      <c r="L16" s="24">
        <v>43496</v>
      </c>
      <c r="M16" s="53" t="str">
        <f t="shared" si="0"/>
        <v>100%</v>
      </c>
      <c r="N16" s="48"/>
    </row>
    <row r="17" spans="1:14" s="54" customFormat="1" ht="60" customHeight="1" x14ac:dyDescent="0.25">
      <c r="A17" s="22" t="s">
        <v>38</v>
      </c>
      <c r="B17" s="21" t="s">
        <v>194</v>
      </c>
      <c r="C17" s="21" t="s">
        <v>62</v>
      </c>
      <c r="D17" s="22" t="s">
        <v>182</v>
      </c>
      <c r="E17" s="32" t="s">
        <v>164</v>
      </c>
      <c r="F17" s="24">
        <v>43126</v>
      </c>
      <c r="G17" s="36">
        <v>739989362</v>
      </c>
      <c r="H17" s="22" t="s">
        <v>177</v>
      </c>
      <c r="I17" s="21" t="s">
        <v>414</v>
      </c>
      <c r="J17" s="22" t="s">
        <v>402</v>
      </c>
      <c r="K17" s="24">
        <v>43132</v>
      </c>
      <c r="L17" s="24">
        <v>43496</v>
      </c>
      <c r="M17" s="53" t="str">
        <f t="shared" si="0"/>
        <v>100%</v>
      </c>
      <c r="N17" s="48"/>
    </row>
    <row r="18" spans="1:14" s="54" customFormat="1" ht="60" customHeight="1" x14ac:dyDescent="0.25">
      <c r="A18" s="22" t="s">
        <v>39</v>
      </c>
      <c r="B18" s="22" t="s">
        <v>264</v>
      </c>
      <c r="C18" s="21" t="s">
        <v>130</v>
      </c>
      <c r="D18" s="22" t="s">
        <v>189</v>
      </c>
      <c r="E18" s="32" t="s">
        <v>165</v>
      </c>
      <c r="F18" s="24">
        <v>43126</v>
      </c>
      <c r="G18" s="36">
        <v>2683081083</v>
      </c>
      <c r="H18" s="22" t="s">
        <v>177</v>
      </c>
      <c r="I18" s="21" t="s">
        <v>403</v>
      </c>
      <c r="J18" s="22" t="s">
        <v>402</v>
      </c>
      <c r="K18" s="31">
        <v>43132</v>
      </c>
      <c r="L18" s="31">
        <v>43496</v>
      </c>
      <c r="M18" s="53" t="str">
        <f t="shared" si="0"/>
        <v>100%</v>
      </c>
      <c r="N18" s="48"/>
    </row>
    <row r="19" spans="1:14" s="54" customFormat="1" ht="60" customHeight="1" x14ac:dyDescent="0.25">
      <c r="A19" s="22" t="s">
        <v>40</v>
      </c>
      <c r="B19" s="22" t="s">
        <v>264</v>
      </c>
      <c r="C19" s="21" t="s">
        <v>130</v>
      </c>
      <c r="D19" s="22" t="s">
        <v>189</v>
      </c>
      <c r="E19" s="32" t="s">
        <v>166</v>
      </c>
      <c r="F19" s="24">
        <v>43126</v>
      </c>
      <c r="G19" s="36">
        <v>781413844</v>
      </c>
      <c r="H19" s="22" t="s">
        <v>177</v>
      </c>
      <c r="I19" s="21" t="s">
        <v>401</v>
      </c>
      <c r="J19" s="22" t="s">
        <v>402</v>
      </c>
      <c r="K19" s="24">
        <v>43132</v>
      </c>
      <c r="L19" s="24">
        <v>43496</v>
      </c>
      <c r="M19" s="53" t="str">
        <f t="shared" si="0"/>
        <v>100%</v>
      </c>
      <c r="N19" s="48"/>
    </row>
    <row r="20" spans="1:14" s="54" customFormat="1" ht="60" customHeight="1" x14ac:dyDescent="0.25">
      <c r="A20" s="22" t="s">
        <v>41</v>
      </c>
      <c r="B20" s="20" t="s">
        <v>197</v>
      </c>
      <c r="C20" s="21" t="s">
        <v>145</v>
      </c>
      <c r="D20" s="22" t="s">
        <v>191</v>
      </c>
      <c r="E20" s="32" t="s">
        <v>167</v>
      </c>
      <c r="F20" s="24">
        <v>43126</v>
      </c>
      <c r="G20" s="55" t="s">
        <v>171</v>
      </c>
      <c r="H20" s="22" t="s">
        <v>172</v>
      </c>
      <c r="I20" s="22"/>
      <c r="J20" s="22"/>
      <c r="K20" s="24">
        <v>43126</v>
      </c>
      <c r="L20" s="24">
        <v>43490</v>
      </c>
      <c r="M20" s="53" t="str">
        <f t="shared" si="0"/>
        <v>100%</v>
      </c>
      <c r="N20" s="48"/>
    </row>
    <row r="21" spans="1:14" s="54" customFormat="1" ht="60" customHeight="1" x14ac:dyDescent="0.25">
      <c r="A21" s="26" t="s">
        <v>42</v>
      </c>
      <c r="B21" s="21" t="s">
        <v>218</v>
      </c>
      <c r="C21" s="20" t="s">
        <v>146</v>
      </c>
      <c r="D21" s="26" t="s">
        <v>192</v>
      </c>
      <c r="E21" s="35" t="s">
        <v>168</v>
      </c>
      <c r="F21" s="40">
        <v>43158</v>
      </c>
      <c r="G21" s="55">
        <v>611900000</v>
      </c>
      <c r="H21" s="26" t="s">
        <v>176</v>
      </c>
      <c r="I21" s="21" t="s">
        <v>413</v>
      </c>
      <c r="J21" s="22" t="s">
        <v>406</v>
      </c>
      <c r="K21" s="40">
        <v>43160</v>
      </c>
      <c r="L21" s="24">
        <v>43555</v>
      </c>
      <c r="M21" s="53" t="str">
        <f t="shared" si="0"/>
        <v>100%</v>
      </c>
      <c r="N21" s="48"/>
    </row>
    <row r="22" spans="1:14" s="54" customFormat="1" ht="60" customHeight="1" x14ac:dyDescent="0.25">
      <c r="A22" s="26" t="s">
        <v>43</v>
      </c>
      <c r="B22" s="21" t="s">
        <v>219</v>
      </c>
      <c r="C22" s="20" t="s">
        <v>135</v>
      </c>
      <c r="D22" s="22" t="s">
        <v>190</v>
      </c>
      <c r="E22" s="35" t="s">
        <v>169</v>
      </c>
      <c r="F22" s="40">
        <v>43159</v>
      </c>
      <c r="G22" s="55">
        <v>7955268904</v>
      </c>
      <c r="H22" s="26" t="s">
        <v>176</v>
      </c>
      <c r="I22" s="21" t="s">
        <v>405</v>
      </c>
      <c r="J22" s="22" t="s">
        <v>406</v>
      </c>
      <c r="K22" s="31">
        <v>43160</v>
      </c>
      <c r="L22" s="31">
        <v>43555</v>
      </c>
      <c r="M22" s="53" t="str">
        <f t="shared" si="0"/>
        <v>100%</v>
      </c>
      <c r="N22" s="48"/>
    </row>
    <row r="23" spans="1:14" s="54" customFormat="1" ht="68.25" customHeight="1" x14ac:dyDescent="0.25">
      <c r="A23" s="26" t="s">
        <v>265</v>
      </c>
      <c r="B23" s="21" t="s">
        <v>257</v>
      </c>
      <c r="C23" s="20" t="s">
        <v>287</v>
      </c>
      <c r="D23" s="22" t="s">
        <v>213</v>
      </c>
      <c r="E23" s="35" t="s">
        <v>272</v>
      </c>
      <c r="F23" s="40">
        <v>43203</v>
      </c>
      <c r="G23" s="55">
        <v>6562606662</v>
      </c>
      <c r="H23" s="20" t="s">
        <v>297</v>
      </c>
      <c r="I23" s="38" t="s">
        <v>1138</v>
      </c>
      <c r="J23" s="21" t="s">
        <v>1133</v>
      </c>
      <c r="K23" s="31">
        <v>43206</v>
      </c>
      <c r="L23" s="31">
        <v>43562</v>
      </c>
      <c r="M23" s="22" t="str">
        <f>IF((ROUND((($N$2-$K23)/(EDATE($L23,0)-$K23)*100),2))&gt;100,"100%",CONCATENATE((ROUND((($N$2-$K23)/(EDATE($L23,0)-$K23)*100),0)),"%"))</f>
        <v>98%</v>
      </c>
      <c r="N23" s="48"/>
    </row>
    <row r="24" spans="1:14" s="54" customFormat="1" ht="72" customHeight="1" x14ac:dyDescent="0.25">
      <c r="A24" s="26" t="s">
        <v>266</v>
      </c>
      <c r="B24" s="21" t="s">
        <v>257</v>
      </c>
      <c r="C24" s="20" t="s">
        <v>288</v>
      </c>
      <c r="D24" s="22" t="s">
        <v>281</v>
      </c>
      <c r="E24" s="23" t="s">
        <v>273</v>
      </c>
      <c r="F24" s="40">
        <v>43216</v>
      </c>
      <c r="G24" s="55">
        <v>2000000000</v>
      </c>
      <c r="H24" s="20" t="s">
        <v>179</v>
      </c>
      <c r="I24" s="21" t="s">
        <v>1139</v>
      </c>
      <c r="J24" s="21" t="s">
        <v>402</v>
      </c>
      <c r="K24" s="40">
        <v>43221</v>
      </c>
      <c r="L24" s="40">
        <v>43585</v>
      </c>
      <c r="M24" s="22" t="str">
        <f t="shared" ref="M24:M52" si="1">IF((ROUND((($N$2-$K24)/(EDATE($L24,0)-$K24)*100),2))&gt;100,"100%",CONCATENATE((ROUND((($N$2-$K24)/(EDATE($L24,0)-$K24)*100),0)),"%"))</f>
        <v>92%</v>
      </c>
      <c r="N24" s="48"/>
    </row>
    <row r="25" spans="1:14" s="54" customFormat="1" ht="60" customHeight="1" x14ac:dyDescent="0.25">
      <c r="A25" s="26" t="s">
        <v>267</v>
      </c>
      <c r="B25" s="20" t="s">
        <v>197</v>
      </c>
      <c r="C25" s="20" t="s">
        <v>289</v>
      </c>
      <c r="D25" s="22" t="s">
        <v>214</v>
      </c>
      <c r="E25" s="23" t="s">
        <v>274</v>
      </c>
      <c r="F25" s="40">
        <v>43216</v>
      </c>
      <c r="G25" s="55">
        <v>1838812105</v>
      </c>
      <c r="H25" s="20" t="s">
        <v>179</v>
      </c>
      <c r="I25" s="21" t="s">
        <v>1136</v>
      </c>
      <c r="J25" s="21" t="s">
        <v>1137</v>
      </c>
      <c r="K25" s="40">
        <v>43222</v>
      </c>
      <c r="L25" s="40">
        <v>43585</v>
      </c>
      <c r="M25" s="22" t="str">
        <f t="shared" si="1"/>
        <v>92%</v>
      </c>
      <c r="N25" s="48"/>
    </row>
    <row r="26" spans="1:14" s="54" customFormat="1" ht="60" customHeight="1" x14ac:dyDescent="0.25">
      <c r="A26" s="26" t="s">
        <v>268</v>
      </c>
      <c r="B26" s="21" t="s">
        <v>194</v>
      </c>
      <c r="C26" s="20" t="s">
        <v>291</v>
      </c>
      <c r="D26" s="22" t="s">
        <v>283</v>
      </c>
      <c r="E26" s="23" t="s">
        <v>275</v>
      </c>
      <c r="F26" s="40">
        <v>43250</v>
      </c>
      <c r="G26" s="55">
        <v>498532927</v>
      </c>
      <c r="H26" s="20" t="s">
        <v>181</v>
      </c>
      <c r="I26" s="21" t="s">
        <v>404</v>
      </c>
      <c r="J26" s="22" t="s">
        <v>360</v>
      </c>
      <c r="K26" s="40">
        <v>43252</v>
      </c>
      <c r="L26" s="40">
        <v>43555</v>
      </c>
      <c r="M26" s="22" t="str">
        <f t="shared" si="1"/>
        <v>100%</v>
      </c>
      <c r="N26" s="48"/>
    </row>
    <row r="27" spans="1:14" s="54" customFormat="1" ht="60" customHeight="1" x14ac:dyDescent="0.25">
      <c r="A27" s="26" t="s">
        <v>269</v>
      </c>
      <c r="B27" s="21" t="s">
        <v>243</v>
      </c>
      <c r="C27" s="20" t="s">
        <v>292</v>
      </c>
      <c r="D27" s="20" t="s">
        <v>284</v>
      </c>
      <c r="E27" s="23" t="s">
        <v>276</v>
      </c>
      <c r="F27" s="40">
        <v>43271</v>
      </c>
      <c r="G27" s="55">
        <v>610616933</v>
      </c>
      <c r="H27" s="20" t="s">
        <v>298</v>
      </c>
      <c r="I27" s="47" t="s">
        <v>394</v>
      </c>
      <c r="J27" s="20" t="s">
        <v>395</v>
      </c>
      <c r="K27" s="40">
        <v>43272</v>
      </c>
      <c r="L27" s="40">
        <v>43495</v>
      </c>
      <c r="M27" s="22" t="str">
        <f t="shared" si="1"/>
        <v>100%</v>
      </c>
      <c r="N27" s="48"/>
    </row>
    <row r="28" spans="1:14" s="54" customFormat="1" ht="60" customHeight="1" x14ac:dyDescent="0.25">
      <c r="A28" s="26" t="s">
        <v>270</v>
      </c>
      <c r="B28" s="21" t="s">
        <v>243</v>
      </c>
      <c r="C28" s="20" t="s">
        <v>293</v>
      </c>
      <c r="D28" s="26" t="s">
        <v>285</v>
      </c>
      <c r="E28" s="23" t="s">
        <v>277</v>
      </c>
      <c r="F28" s="40">
        <v>43271</v>
      </c>
      <c r="G28" s="55">
        <v>6488517615</v>
      </c>
      <c r="H28" s="20" t="s">
        <v>173</v>
      </c>
      <c r="I28" s="47" t="s">
        <v>396</v>
      </c>
      <c r="J28" s="21" t="s">
        <v>397</v>
      </c>
      <c r="K28" s="40">
        <v>43272</v>
      </c>
      <c r="L28" s="40">
        <v>43485</v>
      </c>
      <c r="M28" s="22" t="str">
        <f t="shared" si="1"/>
        <v>100%</v>
      </c>
      <c r="N28" s="48"/>
    </row>
    <row r="29" spans="1:14" s="54" customFormat="1" ht="60" customHeight="1" x14ac:dyDescent="0.25">
      <c r="A29" s="72" t="s">
        <v>271</v>
      </c>
      <c r="B29" s="20" t="s">
        <v>197</v>
      </c>
      <c r="C29" s="20" t="s">
        <v>294</v>
      </c>
      <c r="D29" s="26" t="s">
        <v>286</v>
      </c>
      <c r="E29" s="23" t="s">
        <v>279</v>
      </c>
      <c r="F29" s="40">
        <v>43280</v>
      </c>
      <c r="G29" s="57" t="s">
        <v>296</v>
      </c>
      <c r="H29" s="20" t="s">
        <v>172</v>
      </c>
      <c r="I29" s="49"/>
      <c r="J29" s="49"/>
      <c r="K29" s="40">
        <v>43282</v>
      </c>
      <c r="L29" s="40">
        <v>43646</v>
      </c>
      <c r="M29" s="22" t="str">
        <f t="shared" si="1"/>
        <v>75%</v>
      </c>
      <c r="N29" s="48"/>
    </row>
    <row r="30" spans="1:14" s="54" customFormat="1" ht="60" customHeight="1" x14ac:dyDescent="0.25">
      <c r="A30" s="71" t="s">
        <v>299</v>
      </c>
      <c r="B30" s="21" t="s">
        <v>243</v>
      </c>
      <c r="C30" s="20" t="s">
        <v>330</v>
      </c>
      <c r="D30" s="26" t="s">
        <v>325</v>
      </c>
      <c r="E30" s="35" t="s">
        <v>312</v>
      </c>
      <c r="F30" s="40">
        <v>43300</v>
      </c>
      <c r="G30" s="58">
        <v>3099719398</v>
      </c>
      <c r="H30" s="20" t="s">
        <v>174</v>
      </c>
      <c r="I30" s="21" t="s">
        <v>407</v>
      </c>
      <c r="J30" s="21" t="s">
        <v>408</v>
      </c>
      <c r="K30" s="34">
        <v>43305</v>
      </c>
      <c r="L30" s="40">
        <v>43496</v>
      </c>
      <c r="M30" s="22" t="str">
        <f t="shared" si="1"/>
        <v>100%</v>
      </c>
      <c r="N30" s="48"/>
    </row>
    <row r="31" spans="1:14" s="54" customFormat="1" ht="60" customHeight="1" x14ac:dyDescent="0.25">
      <c r="A31" s="71" t="s">
        <v>300</v>
      </c>
      <c r="B31" s="20" t="s">
        <v>197</v>
      </c>
      <c r="C31" s="20" t="s">
        <v>249</v>
      </c>
      <c r="D31" s="26" t="s">
        <v>250</v>
      </c>
      <c r="E31" s="39" t="s">
        <v>313</v>
      </c>
      <c r="F31" s="40">
        <v>43307</v>
      </c>
      <c r="G31" s="57" t="s">
        <v>350</v>
      </c>
      <c r="H31" s="20" t="s">
        <v>172</v>
      </c>
      <c r="I31" s="49"/>
      <c r="J31" s="49"/>
      <c r="K31" s="40">
        <v>43308</v>
      </c>
      <c r="L31" s="40">
        <v>43672</v>
      </c>
      <c r="M31" s="22" t="str">
        <f t="shared" si="1"/>
        <v>68%</v>
      </c>
      <c r="N31" s="48"/>
    </row>
    <row r="32" spans="1:14" s="54" customFormat="1" ht="60" customHeight="1" x14ac:dyDescent="0.25">
      <c r="A32" s="25" t="s">
        <v>301</v>
      </c>
      <c r="B32" s="22" t="s">
        <v>215</v>
      </c>
      <c r="C32" s="20" t="s">
        <v>246</v>
      </c>
      <c r="D32" s="26" t="s">
        <v>247</v>
      </c>
      <c r="E32" s="35" t="s">
        <v>248</v>
      </c>
      <c r="F32" s="40">
        <v>43339</v>
      </c>
      <c r="G32" s="55">
        <v>19000000</v>
      </c>
      <c r="H32" s="20" t="s">
        <v>204</v>
      </c>
      <c r="I32" s="49"/>
      <c r="J32" s="49"/>
      <c r="K32" s="40">
        <v>43342</v>
      </c>
      <c r="L32" s="40">
        <v>43706</v>
      </c>
      <c r="M32" s="22" t="str">
        <f t="shared" si="1"/>
        <v>59%</v>
      </c>
      <c r="N32" s="48"/>
    </row>
    <row r="33" spans="1:14" s="54" customFormat="1" ht="60" customHeight="1" x14ac:dyDescent="0.25">
      <c r="A33" s="25" t="s">
        <v>302</v>
      </c>
      <c r="B33" s="20" t="s">
        <v>197</v>
      </c>
      <c r="C33" s="20" t="s">
        <v>237</v>
      </c>
      <c r="D33" s="26" t="s">
        <v>238</v>
      </c>
      <c r="E33" s="35" t="s">
        <v>314</v>
      </c>
      <c r="F33" s="40">
        <v>43340</v>
      </c>
      <c r="G33" s="57" t="s">
        <v>351</v>
      </c>
      <c r="H33" s="20" t="s">
        <v>172</v>
      </c>
      <c r="I33" s="49"/>
      <c r="J33" s="49"/>
      <c r="K33" s="40">
        <v>43341</v>
      </c>
      <c r="L33" s="40">
        <v>43706</v>
      </c>
      <c r="M33" s="22" t="str">
        <f t="shared" si="1"/>
        <v>59%</v>
      </c>
      <c r="N33" s="48"/>
    </row>
    <row r="34" spans="1:14" s="54" customFormat="1" ht="60" customHeight="1" x14ac:dyDescent="0.25">
      <c r="A34" s="25" t="s">
        <v>303</v>
      </c>
      <c r="B34" s="21" t="s">
        <v>243</v>
      </c>
      <c r="C34" s="20" t="s">
        <v>337</v>
      </c>
      <c r="D34" s="26" t="s">
        <v>326</v>
      </c>
      <c r="E34" s="35" t="s">
        <v>315</v>
      </c>
      <c r="F34" s="40">
        <v>43341</v>
      </c>
      <c r="G34" s="37">
        <v>533013247</v>
      </c>
      <c r="H34" s="20" t="s">
        <v>172</v>
      </c>
      <c r="I34" s="49"/>
      <c r="J34" s="49"/>
      <c r="K34" s="40">
        <v>43346</v>
      </c>
      <c r="L34" s="40">
        <v>43710</v>
      </c>
      <c r="M34" s="22" t="str">
        <f t="shared" si="1"/>
        <v>57%</v>
      </c>
      <c r="N34" s="48"/>
    </row>
    <row r="35" spans="1:14" s="54" customFormat="1" ht="60" customHeight="1" x14ac:dyDescent="0.25">
      <c r="A35" s="71" t="s">
        <v>304</v>
      </c>
      <c r="B35" s="21" t="s">
        <v>243</v>
      </c>
      <c r="C35" s="20" t="s">
        <v>340</v>
      </c>
      <c r="D35" s="22" t="s">
        <v>327</v>
      </c>
      <c r="E35" s="35" t="s">
        <v>317</v>
      </c>
      <c r="F35" s="40">
        <v>43343</v>
      </c>
      <c r="G35" s="105">
        <v>2040026637</v>
      </c>
      <c r="H35" s="20" t="s">
        <v>176</v>
      </c>
      <c r="I35" s="49"/>
      <c r="J35" s="49"/>
      <c r="K35" s="34">
        <v>43347</v>
      </c>
      <c r="L35" s="51">
        <v>43649</v>
      </c>
      <c r="M35" s="22" t="str">
        <f t="shared" si="1"/>
        <v>69%</v>
      </c>
      <c r="N35" s="48"/>
    </row>
    <row r="36" spans="1:14" s="54" customFormat="1" ht="60" customHeight="1" x14ac:dyDescent="0.25">
      <c r="A36" s="22" t="s">
        <v>305</v>
      </c>
      <c r="B36" s="20" t="s">
        <v>197</v>
      </c>
      <c r="C36" s="21" t="s">
        <v>343</v>
      </c>
      <c r="D36" s="26" t="s">
        <v>328</v>
      </c>
      <c r="E36" s="23" t="s">
        <v>318</v>
      </c>
      <c r="F36" s="24">
        <v>43350</v>
      </c>
      <c r="G36" s="106" t="s">
        <v>352</v>
      </c>
      <c r="H36" s="21" t="s">
        <v>172</v>
      </c>
      <c r="I36" s="49"/>
      <c r="J36" s="49"/>
      <c r="K36" s="40">
        <v>43353</v>
      </c>
      <c r="L36" s="40">
        <v>43717</v>
      </c>
      <c r="M36" s="22" t="str">
        <f t="shared" si="1"/>
        <v>55%</v>
      </c>
      <c r="N36" s="48"/>
    </row>
    <row r="37" spans="1:14" s="54" customFormat="1" ht="60" customHeight="1" x14ac:dyDescent="0.25">
      <c r="A37" s="26" t="s">
        <v>306</v>
      </c>
      <c r="B37" s="21" t="s">
        <v>220</v>
      </c>
      <c r="C37" s="20" t="s">
        <v>290</v>
      </c>
      <c r="D37" s="26" t="s">
        <v>282</v>
      </c>
      <c r="E37" s="35" t="s">
        <v>319</v>
      </c>
      <c r="F37" s="40">
        <v>43350</v>
      </c>
      <c r="G37" s="105">
        <v>229212517</v>
      </c>
      <c r="H37" s="20" t="s">
        <v>357</v>
      </c>
      <c r="I37" s="21" t="s">
        <v>416</v>
      </c>
      <c r="J37" s="20" t="s">
        <v>415</v>
      </c>
      <c r="K37" s="40">
        <v>43353</v>
      </c>
      <c r="L37" s="40">
        <v>43496</v>
      </c>
      <c r="M37" s="22" t="str">
        <f t="shared" si="1"/>
        <v>100%</v>
      </c>
      <c r="N37" s="48"/>
    </row>
    <row r="38" spans="1:14" s="54" customFormat="1" ht="60" customHeight="1" x14ac:dyDescent="0.25">
      <c r="A38" s="26" t="s">
        <v>307</v>
      </c>
      <c r="B38" s="20" t="s">
        <v>197</v>
      </c>
      <c r="C38" s="20" t="s">
        <v>346</v>
      </c>
      <c r="D38" s="26" t="s">
        <v>211</v>
      </c>
      <c r="E38" s="35" t="s">
        <v>320</v>
      </c>
      <c r="F38" s="40">
        <v>43357</v>
      </c>
      <c r="G38" s="105" t="s">
        <v>353</v>
      </c>
      <c r="H38" s="20" t="s">
        <v>172</v>
      </c>
      <c r="I38" s="49"/>
      <c r="J38" s="49"/>
      <c r="K38" s="24">
        <v>43357</v>
      </c>
      <c r="L38" s="24">
        <v>43721</v>
      </c>
      <c r="M38" s="22" t="str">
        <f t="shared" si="1"/>
        <v>54%</v>
      </c>
      <c r="N38" s="48"/>
    </row>
    <row r="39" spans="1:14" s="54" customFormat="1" ht="60" customHeight="1" x14ac:dyDescent="0.25">
      <c r="A39" s="26" t="s">
        <v>308</v>
      </c>
      <c r="B39" s="21" t="s">
        <v>243</v>
      </c>
      <c r="C39" s="20" t="s">
        <v>347</v>
      </c>
      <c r="D39" s="22" t="s">
        <v>329</v>
      </c>
      <c r="E39" s="35" t="s">
        <v>321</v>
      </c>
      <c r="F39" s="40">
        <v>43361</v>
      </c>
      <c r="G39" s="105">
        <v>5138653073</v>
      </c>
      <c r="H39" s="20" t="s">
        <v>172</v>
      </c>
      <c r="I39" s="49"/>
      <c r="J39" s="49"/>
      <c r="K39" s="34">
        <v>43361</v>
      </c>
      <c r="L39" s="31">
        <v>43725</v>
      </c>
      <c r="M39" s="22" t="str">
        <f t="shared" si="1"/>
        <v>53%</v>
      </c>
      <c r="N39" s="48"/>
    </row>
    <row r="40" spans="1:14" s="54" customFormat="1" ht="60" customHeight="1" x14ac:dyDescent="0.25">
      <c r="A40" s="26" t="s">
        <v>309</v>
      </c>
      <c r="B40" s="20" t="s">
        <v>197</v>
      </c>
      <c r="C40" s="20" t="s">
        <v>251</v>
      </c>
      <c r="D40" s="22" t="s">
        <v>252</v>
      </c>
      <c r="E40" s="35" t="s">
        <v>322</v>
      </c>
      <c r="F40" s="40">
        <v>43361</v>
      </c>
      <c r="G40" s="105" t="s">
        <v>354</v>
      </c>
      <c r="H40" s="20" t="s">
        <v>172</v>
      </c>
      <c r="I40" s="49"/>
      <c r="J40" s="49"/>
      <c r="K40" s="40">
        <v>43361</v>
      </c>
      <c r="L40" s="40">
        <v>43725</v>
      </c>
      <c r="M40" s="22" t="str">
        <f t="shared" si="1"/>
        <v>53%</v>
      </c>
      <c r="N40" s="48"/>
    </row>
    <row r="41" spans="1:14" s="54" customFormat="1" ht="60" customHeight="1" x14ac:dyDescent="0.25">
      <c r="A41" s="22" t="s">
        <v>310</v>
      </c>
      <c r="B41" s="20" t="s">
        <v>197</v>
      </c>
      <c r="C41" s="21" t="s">
        <v>348</v>
      </c>
      <c r="D41" s="26" t="s">
        <v>359</v>
      </c>
      <c r="E41" s="23" t="s">
        <v>323</v>
      </c>
      <c r="F41" s="24">
        <v>43362</v>
      </c>
      <c r="G41" s="106" t="s">
        <v>355</v>
      </c>
      <c r="H41" s="21" t="s">
        <v>172</v>
      </c>
      <c r="I41" s="49"/>
      <c r="J41" s="49"/>
      <c r="K41" s="40">
        <v>43362</v>
      </c>
      <c r="L41" s="40">
        <v>43726</v>
      </c>
      <c r="M41" s="22" t="str">
        <f t="shared" si="1"/>
        <v>53%</v>
      </c>
      <c r="N41" s="48"/>
    </row>
    <row r="42" spans="1:14" s="54" customFormat="1" ht="60" customHeight="1" x14ac:dyDescent="0.25">
      <c r="A42" s="22" t="s">
        <v>311</v>
      </c>
      <c r="B42" s="20" t="s">
        <v>197</v>
      </c>
      <c r="C42" s="21" t="s">
        <v>255</v>
      </c>
      <c r="D42" s="22" t="s">
        <v>256</v>
      </c>
      <c r="E42" s="23" t="s">
        <v>324</v>
      </c>
      <c r="F42" s="24">
        <v>43364</v>
      </c>
      <c r="G42" s="106" t="s">
        <v>356</v>
      </c>
      <c r="H42" s="21" t="s">
        <v>172</v>
      </c>
      <c r="I42" s="49"/>
      <c r="J42" s="49"/>
      <c r="K42" s="24">
        <v>43364</v>
      </c>
      <c r="L42" s="24">
        <v>43728</v>
      </c>
      <c r="M42" s="22" t="str">
        <f t="shared" si="1"/>
        <v>52%</v>
      </c>
      <c r="N42" s="48"/>
    </row>
    <row r="43" spans="1:14" s="54" customFormat="1" ht="60" customHeight="1" x14ac:dyDescent="0.25">
      <c r="A43" s="22" t="s">
        <v>362</v>
      </c>
      <c r="B43" s="20" t="s">
        <v>203</v>
      </c>
      <c r="C43" s="21" t="s">
        <v>371</v>
      </c>
      <c r="D43" s="21" t="s">
        <v>390</v>
      </c>
      <c r="E43" s="23" t="s">
        <v>374</v>
      </c>
      <c r="F43" s="24">
        <v>43390</v>
      </c>
      <c r="G43" s="106" t="s">
        <v>382</v>
      </c>
      <c r="H43" s="21" t="s">
        <v>172</v>
      </c>
      <c r="I43" s="101"/>
      <c r="J43" s="101"/>
      <c r="K43" s="24">
        <v>43390</v>
      </c>
      <c r="L43" s="40">
        <v>43754</v>
      </c>
      <c r="M43" s="22" t="str">
        <f t="shared" si="1"/>
        <v>45%</v>
      </c>
      <c r="N43" s="48"/>
    </row>
    <row r="44" spans="1:14" s="54" customFormat="1" ht="60" customHeight="1" x14ac:dyDescent="0.25">
      <c r="A44" s="26" t="s">
        <v>363</v>
      </c>
      <c r="B44" s="20" t="s">
        <v>203</v>
      </c>
      <c r="C44" s="20" t="s">
        <v>372</v>
      </c>
      <c r="D44" s="20" t="s">
        <v>391</v>
      </c>
      <c r="E44" s="35" t="s">
        <v>375</v>
      </c>
      <c r="F44" s="40">
        <v>43391</v>
      </c>
      <c r="G44" s="105" t="s">
        <v>383</v>
      </c>
      <c r="H44" s="20" t="s">
        <v>172</v>
      </c>
      <c r="I44" s="101"/>
      <c r="J44" s="101"/>
      <c r="K44" s="40">
        <v>43391</v>
      </c>
      <c r="L44" s="40">
        <v>43755</v>
      </c>
      <c r="M44" s="22" t="str">
        <f t="shared" si="1"/>
        <v>45%</v>
      </c>
      <c r="N44" s="48"/>
    </row>
    <row r="45" spans="1:14" s="54" customFormat="1" ht="60" customHeight="1" x14ac:dyDescent="0.25">
      <c r="A45" s="26" t="s">
        <v>364</v>
      </c>
      <c r="B45" s="20" t="s">
        <v>203</v>
      </c>
      <c r="C45" s="20" t="s">
        <v>253</v>
      </c>
      <c r="D45" s="20" t="s">
        <v>254</v>
      </c>
      <c r="E45" s="35" t="s">
        <v>376</v>
      </c>
      <c r="F45" s="40">
        <v>43395</v>
      </c>
      <c r="G45" s="105" t="s">
        <v>384</v>
      </c>
      <c r="H45" s="20" t="s">
        <v>172</v>
      </c>
      <c r="I45" s="101"/>
      <c r="J45" s="101"/>
      <c r="K45" s="40">
        <v>43395</v>
      </c>
      <c r="L45" s="40">
        <v>43759</v>
      </c>
      <c r="M45" s="22" t="str">
        <f t="shared" si="1"/>
        <v>44%</v>
      </c>
      <c r="N45" s="48"/>
    </row>
    <row r="46" spans="1:14" s="54" customFormat="1" ht="60" customHeight="1" x14ac:dyDescent="0.25">
      <c r="A46" s="119" t="s">
        <v>365</v>
      </c>
      <c r="B46" s="20" t="s">
        <v>203</v>
      </c>
      <c r="C46" s="20" t="s">
        <v>244</v>
      </c>
      <c r="D46" s="21" t="s">
        <v>245</v>
      </c>
      <c r="E46" s="35" t="s">
        <v>377</v>
      </c>
      <c r="F46" s="118">
        <v>43395</v>
      </c>
      <c r="G46" s="105" t="s">
        <v>385</v>
      </c>
      <c r="H46" s="20" t="s">
        <v>172</v>
      </c>
      <c r="I46" s="101"/>
      <c r="J46" s="101"/>
      <c r="K46" s="24">
        <v>43395</v>
      </c>
      <c r="L46" s="118">
        <v>43759</v>
      </c>
      <c r="M46" s="22" t="str">
        <f t="shared" si="1"/>
        <v>44%</v>
      </c>
      <c r="N46" s="48"/>
    </row>
    <row r="47" spans="1:14" s="54" customFormat="1" ht="60" customHeight="1" x14ac:dyDescent="0.25">
      <c r="A47" s="157" t="s">
        <v>1614</v>
      </c>
      <c r="B47" s="158" t="s">
        <v>243</v>
      </c>
      <c r="C47" s="159" t="s">
        <v>202</v>
      </c>
      <c r="D47" s="158" t="s">
        <v>199</v>
      </c>
      <c r="E47" s="160" t="s">
        <v>1621</v>
      </c>
      <c r="F47" s="161">
        <v>43410</v>
      </c>
      <c r="G47" s="167">
        <v>5074000000</v>
      </c>
      <c r="H47" s="159" t="s">
        <v>1622</v>
      </c>
      <c r="I47" s="162"/>
      <c r="J47" s="162"/>
      <c r="K47" s="168">
        <v>43410</v>
      </c>
      <c r="L47" s="168">
        <v>43819</v>
      </c>
      <c r="M47" s="163" t="str">
        <f t="shared" si="1"/>
        <v>35%</v>
      </c>
      <c r="N47" s="48"/>
    </row>
    <row r="48" spans="1:14" s="54" customFormat="1" ht="60" customHeight="1" x14ac:dyDescent="0.25">
      <c r="A48" s="71" t="s">
        <v>366</v>
      </c>
      <c r="B48" s="21" t="s">
        <v>243</v>
      </c>
      <c r="C48" s="20" t="s">
        <v>202</v>
      </c>
      <c r="D48" s="21" t="s">
        <v>199</v>
      </c>
      <c r="E48" s="35" t="s">
        <v>378</v>
      </c>
      <c r="F48" s="40">
        <v>43425</v>
      </c>
      <c r="G48" s="55">
        <v>7942713188</v>
      </c>
      <c r="H48" s="20" t="s">
        <v>389</v>
      </c>
      <c r="I48" s="101"/>
      <c r="J48" s="101"/>
      <c r="K48" s="51">
        <v>43426</v>
      </c>
      <c r="L48" s="31">
        <v>43769</v>
      </c>
      <c r="M48" s="22" t="str">
        <f t="shared" si="1"/>
        <v>38%</v>
      </c>
      <c r="N48" s="48"/>
    </row>
    <row r="49" spans="1:14" s="54" customFormat="1" ht="60" customHeight="1" x14ac:dyDescent="0.25">
      <c r="A49" s="71" t="s">
        <v>367</v>
      </c>
      <c r="B49" s="20" t="s">
        <v>203</v>
      </c>
      <c r="C49" s="20" t="s">
        <v>226</v>
      </c>
      <c r="D49" s="26" t="s">
        <v>227</v>
      </c>
      <c r="E49" s="35" t="s">
        <v>379</v>
      </c>
      <c r="F49" s="40">
        <v>43434</v>
      </c>
      <c r="G49" s="105" t="s">
        <v>386</v>
      </c>
      <c r="H49" s="20" t="s">
        <v>172</v>
      </c>
      <c r="I49" s="101"/>
      <c r="J49" s="101"/>
      <c r="K49" s="40">
        <v>43434</v>
      </c>
      <c r="L49" s="40">
        <v>43798</v>
      </c>
      <c r="M49" s="22" t="str">
        <f t="shared" si="1"/>
        <v>33%</v>
      </c>
      <c r="N49" s="48"/>
    </row>
    <row r="50" spans="1:14" s="54" customFormat="1" ht="60" customHeight="1" x14ac:dyDescent="0.25">
      <c r="A50" s="71" t="s">
        <v>368</v>
      </c>
      <c r="B50" s="20" t="s">
        <v>203</v>
      </c>
      <c r="C50" s="20" t="s">
        <v>373</v>
      </c>
      <c r="D50" s="26" t="s">
        <v>259</v>
      </c>
      <c r="E50" s="35" t="s">
        <v>380</v>
      </c>
      <c r="F50" s="40">
        <v>43448</v>
      </c>
      <c r="G50" s="55" t="s">
        <v>387</v>
      </c>
      <c r="H50" s="20" t="s">
        <v>172</v>
      </c>
      <c r="I50" s="101"/>
      <c r="J50" s="101"/>
      <c r="K50" s="40">
        <v>43448</v>
      </c>
      <c r="L50" s="40">
        <v>43812</v>
      </c>
      <c r="M50" s="22" t="str">
        <f t="shared" si="1"/>
        <v>29%</v>
      </c>
      <c r="N50" s="48"/>
    </row>
    <row r="51" spans="1:14" s="54" customFormat="1" ht="60" customHeight="1" x14ac:dyDescent="0.25">
      <c r="A51" s="71" t="s">
        <v>369</v>
      </c>
      <c r="B51" s="21" t="s">
        <v>243</v>
      </c>
      <c r="C51" s="20" t="s">
        <v>202</v>
      </c>
      <c r="D51" s="22" t="s">
        <v>199</v>
      </c>
      <c r="E51" s="35" t="s">
        <v>381</v>
      </c>
      <c r="F51" s="40">
        <v>43455</v>
      </c>
      <c r="G51" s="55">
        <v>10430000000</v>
      </c>
      <c r="H51" s="20" t="s">
        <v>361</v>
      </c>
      <c r="I51" s="102" t="s">
        <v>1132</v>
      </c>
      <c r="J51" s="102" t="s">
        <v>1133</v>
      </c>
      <c r="K51" s="31">
        <v>43455</v>
      </c>
      <c r="L51" s="31">
        <v>43829</v>
      </c>
      <c r="M51" s="22" t="str">
        <f t="shared" si="1"/>
        <v>27%</v>
      </c>
      <c r="N51" s="48"/>
    </row>
    <row r="52" spans="1:14" ht="60" customHeight="1" x14ac:dyDescent="0.25">
      <c r="A52" s="73" t="s">
        <v>370</v>
      </c>
      <c r="B52" s="20" t="s">
        <v>203</v>
      </c>
      <c r="C52" s="62" t="s">
        <v>216</v>
      </c>
      <c r="D52" s="63" t="s">
        <v>217</v>
      </c>
      <c r="E52" s="60" t="s">
        <v>316</v>
      </c>
      <c r="F52" s="64">
        <v>43463</v>
      </c>
      <c r="G52" s="107" t="s">
        <v>388</v>
      </c>
      <c r="H52" s="62" t="s">
        <v>180</v>
      </c>
      <c r="I52" s="61"/>
      <c r="J52" s="61"/>
      <c r="K52" s="64">
        <v>43463</v>
      </c>
      <c r="L52" s="40">
        <v>43524</v>
      </c>
      <c r="M52" s="22" t="str">
        <f t="shared" si="1"/>
        <v>100%</v>
      </c>
      <c r="N52" s="48"/>
    </row>
    <row r="53" spans="1:14" ht="60" customHeight="1" x14ac:dyDescent="0.25">
      <c r="A53" s="184" t="s">
        <v>423</v>
      </c>
      <c r="B53" s="184"/>
      <c r="C53" s="184"/>
      <c r="D53" s="184"/>
      <c r="E53" s="184"/>
      <c r="F53" s="184"/>
      <c r="G53" s="184"/>
      <c r="H53" s="184"/>
      <c r="I53" s="184"/>
      <c r="J53" s="184"/>
      <c r="K53" s="184"/>
      <c r="L53" s="184"/>
      <c r="M53" s="184"/>
      <c r="N53" s="52"/>
    </row>
    <row r="54" spans="1:14" ht="60" customHeight="1" x14ac:dyDescent="0.25">
      <c r="A54" s="65" t="s">
        <v>0</v>
      </c>
      <c r="B54" s="65" t="s">
        <v>5</v>
      </c>
      <c r="C54" s="65" t="s">
        <v>1</v>
      </c>
      <c r="D54" s="65" t="s">
        <v>6</v>
      </c>
      <c r="E54" s="65" t="s">
        <v>27</v>
      </c>
      <c r="F54" s="65" t="s">
        <v>28</v>
      </c>
      <c r="G54" s="65" t="s">
        <v>7</v>
      </c>
      <c r="H54" s="65" t="s">
        <v>26</v>
      </c>
      <c r="I54" s="65" t="s">
        <v>31</v>
      </c>
      <c r="J54" s="65" t="s">
        <v>30</v>
      </c>
      <c r="K54" s="65" t="s">
        <v>2</v>
      </c>
      <c r="L54" s="65" t="s">
        <v>3</v>
      </c>
      <c r="M54" s="65" t="s">
        <v>29</v>
      </c>
      <c r="N54" s="52"/>
    </row>
    <row r="55" spans="1:14" ht="60" customHeight="1" x14ac:dyDescent="0.25">
      <c r="A55" s="69" t="s">
        <v>424</v>
      </c>
      <c r="B55" s="21" t="s">
        <v>1045</v>
      </c>
      <c r="C55" s="84" t="s">
        <v>44</v>
      </c>
      <c r="D55" s="87" t="s">
        <v>853</v>
      </c>
      <c r="E55" s="84" t="s">
        <v>147</v>
      </c>
      <c r="F55" s="88">
        <v>43466</v>
      </c>
      <c r="G55" s="68">
        <v>343631543</v>
      </c>
      <c r="H55" s="87" t="s">
        <v>172</v>
      </c>
      <c r="I55" s="21"/>
      <c r="J55" s="45"/>
      <c r="K55" s="88">
        <v>43466</v>
      </c>
      <c r="L55" s="24">
        <v>43830</v>
      </c>
      <c r="M55" s="22" t="str">
        <f t="shared" ref="M55:M118" si="2">IF((ROUND((($N$2-$K55)/(EDATE($L55,0)-$K55)*100),2))&gt;100,"100%",CONCATENATE((ROUND((($N$2-$K55)/(EDATE($L55,0)-$K55)*100),0)),"%"))</f>
        <v>24%</v>
      </c>
    </row>
    <row r="56" spans="1:14" ht="60" customHeight="1" x14ac:dyDescent="0.25">
      <c r="A56" s="69" t="s">
        <v>425</v>
      </c>
      <c r="B56" s="21" t="s">
        <v>1045</v>
      </c>
      <c r="C56" s="84" t="s">
        <v>45</v>
      </c>
      <c r="D56" s="22" t="s">
        <v>853</v>
      </c>
      <c r="E56" s="85" t="s">
        <v>674</v>
      </c>
      <c r="F56" s="88">
        <v>43466</v>
      </c>
      <c r="G56" s="89">
        <v>1963546480</v>
      </c>
      <c r="H56" s="87" t="s">
        <v>172</v>
      </c>
      <c r="I56" s="22"/>
      <c r="J56" s="22"/>
      <c r="K56" s="88">
        <v>43466</v>
      </c>
      <c r="L56" s="24">
        <v>43830</v>
      </c>
      <c r="M56" s="22" t="str">
        <f t="shared" si="2"/>
        <v>24%</v>
      </c>
    </row>
    <row r="57" spans="1:14" ht="60" customHeight="1" x14ac:dyDescent="0.25">
      <c r="A57" s="69" t="s">
        <v>426</v>
      </c>
      <c r="B57" s="21" t="s">
        <v>1045</v>
      </c>
      <c r="C57" s="84" t="s">
        <v>613</v>
      </c>
      <c r="D57" s="87" t="s">
        <v>853</v>
      </c>
      <c r="E57" s="85" t="s">
        <v>675</v>
      </c>
      <c r="F57" s="88">
        <v>43466</v>
      </c>
      <c r="G57" s="89">
        <v>400000000</v>
      </c>
      <c r="H57" s="87" t="s">
        <v>172</v>
      </c>
      <c r="I57" s="22"/>
      <c r="J57" s="22"/>
      <c r="K57" s="88">
        <v>43466</v>
      </c>
      <c r="L57" s="24">
        <v>43830</v>
      </c>
      <c r="M57" s="22" t="str">
        <f t="shared" si="2"/>
        <v>24%</v>
      </c>
    </row>
    <row r="58" spans="1:14" ht="60" customHeight="1" x14ac:dyDescent="0.25">
      <c r="A58" s="69" t="s">
        <v>427</v>
      </c>
      <c r="B58" s="21" t="s">
        <v>203</v>
      </c>
      <c r="C58" s="84" t="s">
        <v>57</v>
      </c>
      <c r="D58" s="87" t="s">
        <v>854</v>
      </c>
      <c r="E58" s="85" t="s">
        <v>153</v>
      </c>
      <c r="F58" s="88">
        <v>43466</v>
      </c>
      <c r="G58" s="89">
        <v>42854124</v>
      </c>
      <c r="H58" s="87" t="s">
        <v>172</v>
      </c>
      <c r="I58" s="49"/>
      <c r="J58" s="49"/>
      <c r="K58" s="88">
        <v>43466</v>
      </c>
      <c r="L58" s="24">
        <v>43830</v>
      </c>
      <c r="M58" s="22" t="str">
        <f t="shared" si="2"/>
        <v>24%</v>
      </c>
    </row>
    <row r="59" spans="1:14" ht="60" customHeight="1" x14ac:dyDescent="0.25">
      <c r="A59" s="69" t="s">
        <v>428</v>
      </c>
      <c r="B59" s="21" t="s">
        <v>203</v>
      </c>
      <c r="C59" s="84" t="s">
        <v>614</v>
      </c>
      <c r="D59" s="87" t="s">
        <v>855</v>
      </c>
      <c r="E59" s="85" t="s">
        <v>148</v>
      </c>
      <c r="F59" s="88">
        <v>43466</v>
      </c>
      <c r="G59" s="89">
        <v>20408516</v>
      </c>
      <c r="H59" s="87" t="s">
        <v>1007</v>
      </c>
      <c r="I59" s="21"/>
      <c r="J59" s="21"/>
      <c r="K59" s="88">
        <v>43466</v>
      </c>
      <c r="L59" s="24">
        <v>43585</v>
      </c>
      <c r="M59" s="22" t="str">
        <f t="shared" si="2"/>
        <v>75%</v>
      </c>
    </row>
    <row r="60" spans="1:14" ht="60" customHeight="1" x14ac:dyDescent="0.25">
      <c r="A60" s="69" t="s">
        <v>429</v>
      </c>
      <c r="B60" s="21" t="s">
        <v>203</v>
      </c>
      <c r="C60" s="84" t="s">
        <v>132</v>
      </c>
      <c r="D60" s="87" t="s">
        <v>856</v>
      </c>
      <c r="E60" s="69" t="s">
        <v>676</v>
      </c>
      <c r="F60" s="88">
        <v>43466</v>
      </c>
      <c r="G60" s="89">
        <v>44467650</v>
      </c>
      <c r="H60" s="87" t="s">
        <v>174</v>
      </c>
      <c r="I60" s="22"/>
      <c r="J60" s="22"/>
      <c r="K60" s="88">
        <v>43466</v>
      </c>
      <c r="L60" s="24">
        <v>43616</v>
      </c>
      <c r="M60" s="22" t="str">
        <f t="shared" si="2"/>
        <v>59%</v>
      </c>
    </row>
    <row r="61" spans="1:14" ht="60" customHeight="1" x14ac:dyDescent="0.25">
      <c r="A61" s="69" t="s">
        <v>430</v>
      </c>
      <c r="B61" s="21" t="s">
        <v>203</v>
      </c>
      <c r="C61" s="84" t="s">
        <v>615</v>
      </c>
      <c r="D61" s="87" t="s">
        <v>857</v>
      </c>
      <c r="E61" s="69" t="s">
        <v>677</v>
      </c>
      <c r="F61" s="88">
        <v>43466</v>
      </c>
      <c r="G61" s="68" t="s">
        <v>382</v>
      </c>
      <c r="H61" s="87" t="s">
        <v>172</v>
      </c>
      <c r="I61" s="21"/>
      <c r="J61" s="21"/>
      <c r="K61" s="88">
        <v>43466</v>
      </c>
      <c r="L61" s="24">
        <v>43830</v>
      </c>
      <c r="M61" s="22" t="str">
        <f t="shared" si="2"/>
        <v>24%</v>
      </c>
    </row>
    <row r="62" spans="1:14" ht="60" customHeight="1" x14ac:dyDescent="0.25">
      <c r="A62" s="69" t="s">
        <v>431</v>
      </c>
      <c r="B62" s="21" t="s">
        <v>257</v>
      </c>
      <c r="C62" s="84" t="s">
        <v>60</v>
      </c>
      <c r="D62" s="87" t="s">
        <v>858</v>
      </c>
      <c r="E62" s="69" t="s">
        <v>155</v>
      </c>
      <c r="F62" s="88">
        <v>43466</v>
      </c>
      <c r="G62" s="89">
        <v>208764828</v>
      </c>
      <c r="H62" s="87" t="s">
        <v>172</v>
      </c>
      <c r="I62" s="49"/>
      <c r="J62" s="49"/>
      <c r="K62" s="88">
        <v>43466</v>
      </c>
      <c r="L62" s="24">
        <v>43830</v>
      </c>
      <c r="M62" s="22" t="str">
        <f t="shared" si="2"/>
        <v>24%</v>
      </c>
    </row>
    <row r="63" spans="1:14" ht="60" customHeight="1" x14ac:dyDescent="0.25">
      <c r="A63" s="69" t="s">
        <v>432</v>
      </c>
      <c r="B63" s="21" t="s">
        <v>203</v>
      </c>
      <c r="C63" s="84" t="s">
        <v>53</v>
      </c>
      <c r="D63" s="87" t="s">
        <v>859</v>
      </c>
      <c r="E63" s="85" t="s">
        <v>278</v>
      </c>
      <c r="F63" s="88">
        <v>43466</v>
      </c>
      <c r="G63" s="89">
        <v>55736124</v>
      </c>
      <c r="H63" s="87" t="s">
        <v>172</v>
      </c>
      <c r="I63" s="21"/>
      <c r="J63" s="21"/>
      <c r="K63" s="88">
        <v>43466</v>
      </c>
      <c r="L63" s="24">
        <v>43830</v>
      </c>
      <c r="M63" s="22" t="str">
        <f t="shared" si="2"/>
        <v>24%</v>
      </c>
    </row>
    <row r="64" spans="1:14" ht="60" customHeight="1" x14ac:dyDescent="0.25">
      <c r="A64" s="69" t="s">
        <v>433</v>
      </c>
      <c r="B64" s="21" t="s">
        <v>203</v>
      </c>
      <c r="C64" s="84" t="s">
        <v>50</v>
      </c>
      <c r="D64" s="87" t="s">
        <v>860</v>
      </c>
      <c r="E64" s="85" t="s">
        <v>150</v>
      </c>
      <c r="F64" s="88">
        <v>43466</v>
      </c>
      <c r="G64" s="89">
        <v>18412985</v>
      </c>
      <c r="H64" s="87" t="s">
        <v>174</v>
      </c>
      <c r="I64" s="21"/>
      <c r="J64" s="21"/>
      <c r="K64" s="88">
        <v>43466</v>
      </c>
      <c r="L64" s="24">
        <v>43616</v>
      </c>
      <c r="M64" s="22" t="str">
        <f t="shared" si="2"/>
        <v>59%</v>
      </c>
    </row>
    <row r="65" spans="1:13" ht="60" customHeight="1" x14ac:dyDescent="0.25">
      <c r="A65" s="69" t="s">
        <v>434</v>
      </c>
      <c r="B65" s="21" t="s">
        <v>203</v>
      </c>
      <c r="C65" s="84" t="s">
        <v>46</v>
      </c>
      <c r="D65" s="87" t="s">
        <v>861</v>
      </c>
      <c r="E65" s="85" t="s">
        <v>1053</v>
      </c>
      <c r="F65" s="88">
        <v>43466</v>
      </c>
      <c r="G65" s="89">
        <v>22241568</v>
      </c>
      <c r="H65" s="87" t="s">
        <v>172</v>
      </c>
      <c r="I65" s="21"/>
      <c r="J65" s="21"/>
      <c r="K65" s="88">
        <v>43466</v>
      </c>
      <c r="L65" s="24">
        <v>43830</v>
      </c>
      <c r="M65" s="22" t="str">
        <f t="shared" si="2"/>
        <v>24%</v>
      </c>
    </row>
    <row r="66" spans="1:13" ht="60" customHeight="1" x14ac:dyDescent="0.25">
      <c r="A66" s="69" t="s">
        <v>435</v>
      </c>
      <c r="B66" s="21" t="s">
        <v>203</v>
      </c>
      <c r="C66" s="84" t="s">
        <v>49</v>
      </c>
      <c r="D66" s="87" t="s">
        <v>862</v>
      </c>
      <c r="E66" s="85" t="s">
        <v>149</v>
      </c>
      <c r="F66" s="88">
        <v>43466</v>
      </c>
      <c r="G66" s="89">
        <v>46230292</v>
      </c>
      <c r="H66" s="87" t="s">
        <v>1007</v>
      </c>
      <c r="I66" s="21"/>
      <c r="J66" s="22"/>
      <c r="K66" s="88">
        <v>43466</v>
      </c>
      <c r="L66" s="24">
        <v>43585</v>
      </c>
      <c r="M66" s="22" t="str">
        <f t="shared" si="2"/>
        <v>75%</v>
      </c>
    </row>
    <row r="67" spans="1:13" ht="60" customHeight="1" x14ac:dyDescent="0.25">
      <c r="A67" s="69" t="s">
        <v>436</v>
      </c>
      <c r="B67" s="21" t="s">
        <v>203</v>
      </c>
      <c r="C67" s="84" t="s">
        <v>48</v>
      </c>
      <c r="D67" s="87" t="s">
        <v>863</v>
      </c>
      <c r="E67" s="85" t="s">
        <v>678</v>
      </c>
      <c r="F67" s="88">
        <v>43466</v>
      </c>
      <c r="G67" s="89">
        <v>26608284</v>
      </c>
      <c r="H67" s="87" t="s">
        <v>172</v>
      </c>
      <c r="I67" s="21"/>
      <c r="J67" s="22"/>
      <c r="K67" s="88">
        <v>43466</v>
      </c>
      <c r="L67" s="24">
        <v>43830</v>
      </c>
      <c r="M67" s="22" t="str">
        <f t="shared" si="2"/>
        <v>24%</v>
      </c>
    </row>
    <row r="68" spans="1:13" ht="60" customHeight="1" x14ac:dyDescent="0.25">
      <c r="A68" s="69" t="s">
        <v>437</v>
      </c>
      <c r="B68" s="21" t="s">
        <v>203</v>
      </c>
      <c r="C68" s="84" t="s">
        <v>614</v>
      </c>
      <c r="D68" s="87" t="s">
        <v>855</v>
      </c>
      <c r="E68" s="85" t="s">
        <v>679</v>
      </c>
      <c r="F68" s="88">
        <v>43466</v>
      </c>
      <c r="G68" s="89">
        <v>97295588</v>
      </c>
      <c r="H68" s="87" t="s">
        <v>1007</v>
      </c>
      <c r="I68" s="21"/>
      <c r="J68" s="21"/>
      <c r="K68" s="88">
        <v>43466</v>
      </c>
      <c r="L68" s="24">
        <v>43585</v>
      </c>
      <c r="M68" s="22" t="str">
        <f t="shared" si="2"/>
        <v>75%</v>
      </c>
    </row>
    <row r="69" spans="1:13" s="54" customFormat="1" ht="60" customHeight="1" x14ac:dyDescent="0.25">
      <c r="A69" s="38" t="s">
        <v>438</v>
      </c>
      <c r="B69" s="21" t="s">
        <v>257</v>
      </c>
      <c r="C69" s="21" t="s">
        <v>58</v>
      </c>
      <c r="D69" s="22" t="s">
        <v>864</v>
      </c>
      <c r="E69" s="32" t="s">
        <v>680</v>
      </c>
      <c r="F69" s="24">
        <v>43466</v>
      </c>
      <c r="G69" s="36">
        <v>329995685</v>
      </c>
      <c r="H69" s="22" t="s">
        <v>1008</v>
      </c>
      <c r="I69" s="21" t="s">
        <v>1135</v>
      </c>
      <c r="J69" s="22"/>
      <c r="K69" s="24">
        <v>43466</v>
      </c>
      <c r="L69" s="24">
        <v>43585</v>
      </c>
      <c r="M69" s="22" t="str">
        <f t="shared" si="2"/>
        <v>75%</v>
      </c>
    </row>
    <row r="70" spans="1:13" s="54" customFormat="1" ht="60" customHeight="1" x14ac:dyDescent="0.25">
      <c r="A70" s="38" t="s">
        <v>439</v>
      </c>
      <c r="B70" s="21" t="s">
        <v>203</v>
      </c>
      <c r="C70" s="21" t="s">
        <v>55</v>
      </c>
      <c r="D70" s="22" t="s">
        <v>865</v>
      </c>
      <c r="E70" s="32" t="s">
        <v>681</v>
      </c>
      <c r="F70" s="24">
        <v>43466</v>
      </c>
      <c r="G70" s="36">
        <v>58000663</v>
      </c>
      <c r="H70" s="22" t="s">
        <v>172</v>
      </c>
      <c r="I70" s="21"/>
      <c r="J70" s="22"/>
      <c r="K70" s="24">
        <v>43466</v>
      </c>
      <c r="L70" s="24">
        <v>43830</v>
      </c>
      <c r="M70" s="22" t="str">
        <f t="shared" si="2"/>
        <v>24%</v>
      </c>
    </row>
    <row r="71" spans="1:13" s="54" customFormat="1" ht="60" customHeight="1" x14ac:dyDescent="0.25">
      <c r="A71" s="38" t="s">
        <v>440</v>
      </c>
      <c r="B71" s="21" t="s">
        <v>257</v>
      </c>
      <c r="C71" s="21" t="s">
        <v>56</v>
      </c>
      <c r="D71" s="22" t="s">
        <v>866</v>
      </c>
      <c r="E71" s="32" t="s">
        <v>682</v>
      </c>
      <c r="F71" s="24">
        <v>43466</v>
      </c>
      <c r="G71" s="36">
        <v>24796460</v>
      </c>
      <c r="H71" s="22" t="s">
        <v>180</v>
      </c>
      <c r="I71" s="21" t="s">
        <v>1055</v>
      </c>
      <c r="J71" s="22" t="s">
        <v>1056</v>
      </c>
      <c r="K71" s="24">
        <v>43466</v>
      </c>
      <c r="L71" s="24">
        <v>43555</v>
      </c>
      <c r="M71" s="22" t="str">
        <f t="shared" si="2"/>
        <v>100%</v>
      </c>
    </row>
    <row r="72" spans="1:13" s="54" customFormat="1" ht="60" customHeight="1" x14ac:dyDescent="0.25">
      <c r="A72" s="38" t="s">
        <v>441</v>
      </c>
      <c r="B72" s="21" t="s">
        <v>203</v>
      </c>
      <c r="C72" s="21" t="s">
        <v>52</v>
      </c>
      <c r="D72" s="22" t="s">
        <v>867</v>
      </c>
      <c r="E72" s="32" t="s">
        <v>151</v>
      </c>
      <c r="F72" s="24">
        <v>43466</v>
      </c>
      <c r="G72" s="36">
        <v>34083132</v>
      </c>
      <c r="H72" s="22" t="s">
        <v>172</v>
      </c>
      <c r="I72" s="22"/>
      <c r="J72" s="22"/>
      <c r="K72" s="24">
        <v>43466</v>
      </c>
      <c r="L72" s="24">
        <v>43830</v>
      </c>
      <c r="M72" s="22" t="str">
        <f t="shared" si="2"/>
        <v>24%</v>
      </c>
    </row>
    <row r="73" spans="1:13" s="54" customFormat="1" ht="60" customHeight="1" x14ac:dyDescent="0.25">
      <c r="A73" s="38" t="s">
        <v>442</v>
      </c>
      <c r="B73" s="21" t="s">
        <v>203</v>
      </c>
      <c r="C73" s="21" t="s">
        <v>59</v>
      </c>
      <c r="D73" s="22" t="s">
        <v>868</v>
      </c>
      <c r="E73" s="32" t="s">
        <v>154</v>
      </c>
      <c r="F73" s="24">
        <v>43466</v>
      </c>
      <c r="G73" s="36">
        <v>122563644</v>
      </c>
      <c r="H73" s="22" t="s">
        <v>172</v>
      </c>
      <c r="I73" s="21"/>
      <c r="J73" s="22"/>
      <c r="K73" s="24">
        <v>43466</v>
      </c>
      <c r="L73" s="24">
        <v>43830</v>
      </c>
      <c r="M73" s="22" t="str">
        <f t="shared" si="2"/>
        <v>24%</v>
      </c>
    </row>
    <row r="74" spans="1:13" s="54" customFormat="1" ht="60" customHeight="1" x14ac:dyDescent="0.25">
      <c r="A74" s="38" t="s">
        <v>443</v>
      </c>
      <c r="B74" s="21" t="s">
        <v>203</v>
      </c>
      <c r="C74" s="21" t="s">
        <v>616</v>
      </c>
      <c r="D74" s="22" t="s">
        <v>869</v>
      </c>
      <c r="E74" s="32" t="s">
        <v>683</v>
      </c>
      <c r="F74" s="24">
        <v>43466</v>
      </c>
      <c r="G74" s="36">
        <v>46500000</v>
      </c>
      <c r="H74" s="22" t="s">
        <v>172</v>
      </c>
      <c r="I74" s="21"/>
      <c r="J74" s="22"/>
      <c r="K74" s="24">
        <v>43466</v>
      </c>
      <c r="L74" s="24">
        <v>43830</v>
      </c>
      <c r="M74" s="22" t="str">
        <f t="shared" si="2"/>
        <v>24%</v>
      </c>
    </row>
    <row r="75" spans="1:13" s="54" customFormat="1" ht="60" customHeight="1" x14ac:dyDescent="0.25">
      <c r="A75" s="38" t="s">
        <v>444</v>
      </c>
      <c r="B75" s="21" t="s">
        <v>203</v>
      </c>
      <c r="C75" s="21" t="s">
        <v>614</v>
      </c>
      <c r="D75" s="22" t="s">
        <v>855</v>
      </c>
      <c r="E75" s="103" t="s">
        <v>684</v>
      </c>
      <c r="F75" s="24">
        <v>43466</v>
      </c>
      <c r="G75" s="36">
        <v>24151260</v>
      </c>
      <c r="H75" s="22" t="s">
        <v>1007</v>
      </c>
      <c r="I75" s="38"/>
      <c r="J75" s="21"/>
      <c r="K75" s="24">
        <v>43466</v>
      </c>
      <c r="L75" s="24">
        <v>43585</v>
      </c>
      <c r="M75" s="22" t="str">
        <f t="shared" si="2"/>
        <v>75%</v>
      </c>
    </row>
    <row r="76" spans="1:13" s="54" customFormat="1" ht="60" customHeight="1" x14ac:dyDescent="0.25">
      <c r="A76" s="38" t="s">
        <v>445</v>
      </c>
      <c r="B76" s="21" t="s">
        <v>203</v>
      </c>
      <c r="C76" s="21" t="s">
        <v>614</v>
      </c>
      <c r="D76" s="22" t="s">
        <v>855</v>
      </c>
      <c r="E76" s="32" t="s">
        <v>280</v>
      </c>
      <c r="F76" s="24">
        <v>43466</v>
      </c>
      <c r="G76" s="36">
        <v>24275364</v>
      </c>
      <c r="H76" s="22" t="s">
        <v>1007</v>
      </c>
      <c r="I76" s="21"/>
      <c r="J76" s="21"/>
      <c r="K76" s="24">
        <v>43466</v>
      </c>
      <c r="L76" s="24">
        <v>43585</v>
      </c>
      <c r="M76" s="22" t="str">
        <f t="shared" si="2"/>
        <v>75%</v>
      </c>
    </row>
    <row r="77" spans="1:13" s="54" customFormat="1" ht="60" customHeight="1" x14ac:dyDescent="0.25">
      <c r="A77" s="38" t="s">
        <v>446</v>
      </c>
      <c r="B77" s="21" t="s">
        <v>203</v>
      </c>
      <c r="C77" s="21" t="s">
        <v>46</v>
      </c>
      <c r="D77" s="22" t="s">
        <v>861</v>
      </c>
      <c r="E77" s="38" t="s">
        <v>152</v>
      </c>
      <c r="F77" s="24">
        <v>43466</v>
      </c>
      <c r="G77" s="36">
        <v>39400500</v>
      </c>
      <c r="H77" s="22" t="s">
        <v>172</v>
      </c>
      <c r="I77" s="21"/>
      <c r="J77" s="21"/>
      <c r="K77" s="24">
        <v>43466</v>
      </c>
      <c r="L77" s="24">
        <v>43830</v>
      </c>
      <c r="M77" s="22" t="str">
        <f t="shared" si="2"/>
        <v>24%</v>
      </c>
    </row>
    <row r="78" spans="1:13" s="54" customFormat="1" ht="60" customHeight="1" x14ac:dyDescent="0.25">
      <c r="A78" s="38" t="s">
        <v>447</v>
      </c>
      <c r="B78" s="21" t="s">
        <v>203</v>
      </c>
      <c r="C78" s="21" t="s">
        <v>617</v>
      </c>
      <c r="D78" s="22" t="s">
        <v>870</v>
      </c>
      <c r="E78" s="38" t="s">
        <v>685</v>
      </c>
      <c r="F78" s="24">
        <v>43466</v>
      </c>
      <c r="G78" s="56" t="s">
        <v>844</v>
      </c>
      <c r="H78" s="22" t="s">
        <v>172</v>
      </c>
      <c r="I78" s="21"/>
      <c r="J78" s="22"/>
      <c r="K78" s="24">
        <v>43466</v>
      </c>
      <c r="L78" s="24">
        <v>43830</v>
      </c>
      <c r="M78" s="22" t="str">
        <f t="shared" si="2"/>
        <v>24%</v>
      </c>
    </row>
    <row r="79" spans="1:13" s="54" customFormat="1" ht="60" customHeight="1" x14ac:dyDescent="0.25">
      <c r="A79" s="38" t="s">
        <v>448</v>
      </c>
      <c r="B79" s="21" t="s">
        <v>203</v>
      </c>
      <c r="C79" s="21" t="s">
        <v>618</v>
      </c>
      <c r="D79" s="22" t="s">
        <v>871</v>
      </c>
      <c r="E79" s="32" t="s">
        <v>686</v>
      </c>
      <c r="F79" s="24">
        <v>43466</v>
      </c>
      <c r="G79" s="56" t="s">
        <v>845</v>
      </c>
      <c r="H79" s="22" t="s">
        <v>172</v>
      </c>
      <c r="I79" s="47"/>
      <c r="J79" s="21"/>
      <c r="K79" s="24">
        <v>43466</v>
      </c>
      <c r="L79" s="24">
        <v>43830</v>
      </c>
      <c r="M79" s="22" t="str">
        <f t="shared" si="2"/>
        <v>24%</v>
      </c>
    </row>
    <row r="80" spans="1:13" s="54" customFormat="1" ht="60" customHeight="1" x14ac:dyDescent="0.25">
      <c r="A80" s="21" t="s">
        <v>449</v>
      </c>
      <c r="B80" s="21" t="s">
        <v>203</v>
      </c>
      <c r="C80" s="21" t="s">
        <v>54</v>
      </c>
      <c r="D80" s="22" t="s">
        <v>872</v>
      </c>
      <c r="E80" s="32" t="s">
        <v>687</v>
      </c>
      <c r="F80" s="24">
        <v>43466</v>
      </c>
      <c r="G80" s="56" t="s">
        <v>846</v>
      </c>
      <c r="H80" s="22" t="s">
        <v>172</v>
      </c>
      <c r="I80" s="47"/>
      <c r="J80" s="21"/>
      <c r="K80" s="24">
        <v>43466</v>
      </c>
      <c r="L80" s="24">
        <v>43830</v>
      </c>
      <c r="M80" s="22" t="str">
        <f t="shared" si="2"/>
        <v>24%</v>
      </c>
    </row>
    <row r="81" spans="1:13" s="54" customFormat="1" ht="60" customHeight="1" x14ac:dyDescent="0.25">
      <c r="A81" s="21" t="s">
        <v>450</v>
      </c>
      <c r="B81" s="21" t="s">
        <v>203</v>
      </c>
      <c r="C81" s="21" t="s">
        <v>47</v>
      </c>
      <c r="D81" s="22" t="s">
        <v>873</v>
      </c>
      <c r="E81" s="32" t="s">
        <v>688</v>
      </c>
      <c r="F81" s="24">
        <v>43466</v>
      </c>
      <c r="G81" s="56" t="s">
        <v>847</v>
      </c>
      <c r="H81" s="22" t="s">
        <v>172</v>
      </c>
      <c r="I81" s="49"/>
      <c r="J81" s="49"/>
      <c r="K81" s="24">
        <v>43466</v>
      </c>
      <c r="L81" s="24">
        <v>43830</v>
      </c>
      <c r="M81" s="22" t="str">
        <f t="shared" si="2"/>
        <v>24%</v>
      </c>
    </row>
    <row r="82" spans="1:13" s="54" customFormat="1" ht="60" customHeight="1" x14ac:dyDescent="0.25">
      <c r="A82" s="38" t="s">
        <v>451</v>
      </c>
      <c r="B82" s="21" t="s">
        <v>203</v>
      </c>
      <c r="C82" s="21" t="s">
        <v>51</v>
      </c>
      <c r="D82" s="22" t="s">
        <v>874</v>
      </c>
      <c r="E82" s="38" t="s">
        <v>689</v>
      </c>
      <c r="F82" s="24">
        <v>43466</v>
      </c>
      <c r="G82" s="56" t="s">
        <v>848</v>
      </c>
      <c r="H82" s="22" t="s">
        <v>172</v>
      </c>
      <c r="I82" s="21"/>
      <c r="J82" s="21"/>
      <c r="K82" s="24">
        <v>43466</v>
      </c>
      <c r="L82" s="24">
        <v>43830</v>
      </c>
      <c r="M82" s="22" t="str">
        <f t="shared" si="2"/>
        <v>24%</v>
      </c>
    </row>
    <row r="83" spans="1:13" s="54" customFormat="1" ht="60" customHeight="1" x14ac:dyDescent="0.25">
      <c r="A83" s="38" t="s">
        <v>452</v>
      </c>
      <c r="B83" s="21" t="s">
        <v>219</v>
      </c>
      <c r="C83" s="21" t="s">
        <v>619</v>
      </c>
      <c r="D83" s="22" t="s">
        <v>875</v>
      </c>
      <c r="E83" s="38" t="s">
        <v>690</v>
      </c>
      <c r="F83" s="24">
        <v>43473</v>
      </c>
      <c r="G83" s="36">
        <v>2000000000</v>
      </c>
      <c r="H83" s="21" t="s">
        <v>1009</v>
      </c>
      <c r="I83" s="49"/>
      <c r="J83" s="49"/>
      <c r="K83" s="24">
        <v>43473</v>
      </c>
      <c r="L83" s="24">
        <v>43830</v>
      </c>
      <c r="M83" s="22" t="str">
        <f t="shared" si="2"/>
        <v>23%</v>
      </c>
    </row>
    <row r="84" spans="1:13" s="54" customFormat="1" ht="60" customHeight="1" x14ac:dyDescent="0.25">
      <c r="A84" s="38" t="s">
        <v>453</v>
      </c>
      <c r="B84" s="21" t="s">
        <v>219</v>
      </c>
      <c r="C84" s="21" t="s">
        <v>62</v>
      </c>
      <c r="D84" s="22" t="s">
        <v>182</v>
      </c>
      <c r="E84" s="38" t="s">
        <v>691</v>
      </c>
      <c r="F84" s="24">
        <v>43474</v>
      </c>
      <c r="G84" s="36">
        <v>1194217144</v>
      </c>
      <c r="H84" s="21" t="s">
        <v>174</v>
      </c>
      <c r="I84" s="49"/>
      <c r="J84" s="49"/>
      <c r="K84" s="24">
        <v>43475</v>
      </c>
      <c r="L84" s="24">
        <v>43625</v>
      </c>
      <c r="M84" s="22" t="str">
        <f t="shared" si="2"/>
        <v>53%</v>
      </c>
    </row>
    <row r="85" spans="1:13" s="54" customFormat="1" ht="60" customHeight="1" x14ac:dyDescent="0.25">
      <c r="A85" s="38" t="s">
        <v>454</v>
      </c>
      <c r="B85" s="21" t="s">
        <v>215</v>
      </c>
      <c r="C85" s="21" t="s">
        <v>295</v>
      </c>
      <c r="D85" s="22" t="s">
        <v>876</v>
      </c>
      <c r="E85" s="38" t="s">
        <v>692</v>
      </c>
      <c r="F85" s="24">
        <v>43474</v>
      </c>
      <c r="G85" s="36">
        <v>80960000</v>
      </c>
      <c r="H85" s="21" t="s">
        <v>1010</v>
      </c>
      <c r="I85" s="49"/>
      <c r="J85" s="49"/>
      <c r="K85" s="24">
        <v>43475</v>
      </c>
      <c r="L85" s="24">
        <v>43830</v>
      </c>
      <c r="M85" s="22" t="str">
        <f t="shared" si="2"/>
        <v>23%</v>
      </c>
    </row>
    <row r="86" spans="1:13" s="54" customFormat="1" ht="60" customHeight="1" x14ac:dyDescent="0.25">
      <c r="A86" s="38" t="s">
        <v>455</v>
      </c>
      <c r="B86" s="21" t="s">
        <v>215</v>
      </c>
      <c r="C86" s="21" t="s">
        <v>334</v>
      </c>
      <c r="D86" s="22" t="s">
        <v>877</v>
      </c>
      <c r="E86" s="38" t="s">
        <v>693</v>
      </c>
      <c r="F86" s="24">
        <v>43475</v>
      </c>
      <c r="G86" s="36">
        <v>21735000</v>
      </c>
      <c r="H86" s="21" t="s">
        <v>1011</v>
      </c>
      <c r="I86" s="49"/>
      <c r="J86" s="49"/>
      <c r="K86" s="24">
        <v>43475</v>
      </c>
      <c r="L86" s="24">
        <v>43823</v>
      </c>
      <c r="M86" s="22" t="str">
        <f t="shared" si="2"/>
        <v>23%</v>
      </c>
    </row>
    <row r="87" spans="1:13" s="54" customFormat="1" ht="60" customHeight="1" x14ac:dyDescent="0.25">
      <c r="A87" s="38" t="s">
        <v>456</v>
      </c>
      <c r="B87" s="21" t="s">
        <v>220</v>
      </c>
      <c r="C87" s="21" t="s">
        <v>64</v>
      </c>
      <c r="D87" s="22" t="s">
        <v>878</v>
      </c>
      <c r="E87" s="32" t="s">
        <v>694</v>
      </c>
      <c r="F87" s="24">
        <v>43480</v>
      </c>
      <c r="G87" s="36">
        <v>89100000</v>
      </c>
      <c r="H87" s="21" t="s">
        <v>1012</v>
      </c>
      <c r="I87" s="49"/>
      <c r="J87" s="49"/>
      <c r="K87" s="24">
        <v>43481</v>
      </c>
      <c r="L87" s="24">
        <v>43814</v>
      </c>
      <c r="M87" s="22" t="str">
        <f t="shared" si="2"/>
        <v>22%</v>
      </c>
    </row>
    <row r="88" spans="1:13" s="54" customFormat="1" ht="60" customHeight="1" x14ac:dyDescent="0.25">
      <c r="A88" s="38" t="s">
        <v>457</v>
      </c>
      <c r="B88" s="21" t="s">
        <v>215</v>
      </c>
      <c r="C88" s="21" t="s">
        <v>86</v>
      </c>
      <c r="D88" s="22" t="s">
        <v>879</v>
      </c>
      <c r="E88" s="32" t="s">
        <v>695</v>
      </c>
      <c r="F88" s="24">
        <v>43481</v>
      </c>
      <c r="G88" s="36">
        <v>99750000</v>
      </c>
      <c r="H88" s="21" t="s">
        <v>1012</v>
      </c>
      <c r="I88" s="49"/>
      <c r="J88" s="49"/>
      <c r="K88" s="24">
        <v>43481</v>
      </c>
      <c r="L88" s="24">
        <v>43814</v>
      </c>
      <c r="M88" s="22" t="str">
        <f t="shared" si="2"/>
        <v>22%</v>
      </c>
    </row>
    <row r="89" spans="1:13" s="54" customFormat="1" ht="60" customHeight="1" x14ac:dyDescent="0.25">
      <c r="A89" s="38" t="s">
        <v>458</v>
      </c>
      <c r="B89" s="21" t="s">
        <v>195</v>
      </c>
      <c r="C89" s="21" t="s">
        <v>72</v>
      </c>
      <c r="D89" s="22" t="s">
        <v>880</v>
      </c>
      <c r="E89" s="32" t="s">
        <v>696</v>
      </c>
      <c r="F89" s="24">
        <v>43481</v>
      </c>
      <c r="G89" s="36">
        <v>37800000</v>
      </c>
      <c r="H89" s="21" t="s">
        <v>1013</v>
      </c>
      <c r="I89" s="21"/>
      <c r="J89" s="21"/>
      <c r="K89" s="24">
        <v>43482</v>
      </c>
      <c r="L89" s="24">
        <v>43799</v>
      </c>
      <c r="M89" s="22" t="str">
        <f t="shared" si="2"/>
        <v>23%</v>
      </c>
    </row>
    <row r="90" spans="1:13" s="54" customFormat="1" ht="60" customHeight="1" x14ac:dyDescent="0.25">
      <c r="A90" s="38" t="s">
        <v>459</v>
      </c>
      <c r="B90" s="21" t="s">
        <v>195</v>
      </c>
      <c r="C90" s="21" t="s">
        <v>66</v>
      </c>
      <c r="D90" s="22" t="s">
        <v>881</v>
      </c>
      <c r="E90" s="32" t="s">
        <v>697</v>
      </c>
      <c r="F90" s="24">
        <v>43481</v>
      </c>
      <c r="G90" s="36">
        <v>56700000</v>
      </c>
      <c r="H90" s="21" t="s">
        <v>1014</v>
      </c>
      <c r="I90" s="49"/>
      <c r="J90" s="49"/>
      <c r="K90" s="24">
        <v>43481</v>
      </c>
      <c r="L90" s="24">
        <v>43799</v>
      </c>
      <c r="M90" s="22" t="str">
        <f t="shared" si="2"/>
        <v>23%</v>
      </c>
    </row>
    <row r="91" spans="1:13" s="54" customFormat="1" ht="60" customHeight="1" x14ac:dyDescent="0.25">
      <c r="A91" s="38" t="s">
        <v>460</v>
      </c>
      <c r="B91" s="21" t="s">
        <v>1045</v>
      </c>
      <c r="C91" s="21" t="s">
        <v>85</v>
      </c>
      <c r="D91" s="22" t="s">
        <v>882</v>
      </c>
      <c r="E91" s="32" t="s">
        <v>698</v>
      </c>
      <c r="F91" s="24">
        <v>43481</v>
      </c>
      <c r="G91" s="36">
        <v>67100000</v>
      </c>
      <c r="H91" s="21" t="s">
        <v>1012</v>
      </c>
      <c r="I91" s="49"/>
      <c r="J91" s="49"/>
      <c r="K91" s="70">
        <v>43482</v>
      </c>
      <c r="L91" s="31">
        <v>43815</v>
      </c>
      <c r="M91" s="22" t="str">
        <f t="shared" si="2"/>
        <v>22%</v>
      </c>
    </row>
    <row r="92" spans="1:13" s="54" customFormat="1" ht="60" customHeight="1" x14ac:dyDescent="0.25">
      <c r="A92" s="38" t="s">
        <v>461</v>
      </c>
      <c r="B92" s="21" t="s">
        <v>1045</v>
      </c>
      <c r="C92" s="21" t="s">
        <v>63</v>
      </c>
      <c r="D92" s="22" t="s">
        <v>883</v>
      </c>
      <c r="E92" s="32" t="s">
        <v>699</v>
      </c>
      <c r="F92" s="24">
        <v>43481</v>
      </c>
      <c r="G92" s="36">
        <v>39600000</v>
      </c>
      <c r="H92" s="21" t="s">
        <v>1012</v>
      </c>
      <c r="I92" s="49"/>
      <c r="J92" s="49"/>
      <c r="K92" s="24">
        <v>43482</v>
      </c>
      <c r="L92" s="24">
        <v>43815</v>
      </c>
      <c r="M92" s="22" t="str">
        <f t="shared" si="2"/>
        <v>22%</v>
      </c>
    </row>
    <row r="93" spans="1:13" s="54" customFormat="1" ht="60" customHeight="1" x14ac:dyDescent="0.25">
      <c r="A93" s="38" t="s">
        <v>462</v>
      </c>
      <c r="B93" s="21" t="s">
        <v>195</v>
      </c>
      <c r="C93" s="21" t="s">
        <v>344</v>
      </c>
      <c r="D93" s="22" t="s">
        <v>884</v>
      </c>
      <c r="E93" s="32" t="s">
        <v>700</v>
      </c>
      <c r="F93" s="24">
        <v>43481</v>
      </c>
      <c r="G93" s="36">
        <v>56700000</v>
      </c>
      <c r="H93" s="21" t="s">
        <v>1013</v>
      </c>
      <c r="I93" s="49"/>
      <c r="J93" s="49"/>
      <c r="K93" s="24">
        <v>43482</v>
      </c>
      <c r="L93" s="24">
        <v>43799</v>
      </c>
      <c r="M93" s="22" t="str">
        <f t="shared" si="2"/>
        <v>23%</v>
      </c>
    </row>
    <row r="94" spans="1:13" s="54" customFormat="1" ht="60" customHeight="1" x14ac:dyDescent="0.25">
      <c r="A94" s="38" t="s">
        <v>463</v>
      </c>
      <c r="B94" s="21" t="s">
        <v>195</v>
      </c>
      <c r="C94" s="21" t="s">
        <v>71</v>
      </c>
      <c r="D94" s="22" t="s">
        <v>885</v>
      </c>
      <c r="E94" s="32" t="s">
        <v>701</v>
      </c>
      <c r="F94" s="24">
        <v>43481</v>
      </c>
      <c r="G94" s="36">
        <v>56700000</v>
      </c>
      <c r="H94" s="21" t="s">
        <v>1013</v>
      </c>
      <c r="I94" s="49"/>
      <c r="J94" s="49"/>
      <c r="K94" s="24">
        <v>43482</v>
      </c>
      <c r="L94" s="24">
        <v>43799</v>
      </c>
      <c r="M94" s="22" t="str">
        <f t="shared" si="2"/>
        <v>23%</v>
      </c>
    </row>
    <row r="95" spans="1:13" s="54" customFormat="1" ht="60" customHeight="1" x14ac:dyDescent="0.25">
      <c r="A95" s="38" t="s">
        <v>464</v>
      </c>
      <c r="B95" s="21" t="s">
        <v>195</v>
      </c>
      <c r="C95" s="21" t="s">
        <v>620</v>
      </c>
      <c r="D95" s="22" t="s">
        <v>886</v>
      </c>
      <c r="E95" s="32" t="s">
        <v>702</v>
      </c>
      <c r="F95" s="24">
        <v>43481</v>
      </c>
      <c r="G95" s="36">
        <v>37800000</v>
      </c>
      <c r="H95" s="21" t="s">
        <v>1013</v>
      </c>
      <c r="I95" s="49"/>
      <c r="J95" s="49"/>
      <c r="K95" s="24">
        <v>43482</v>
      </c>
      <c r="L95" s="24">
        <v>43799</v>
      </c>
      <c r="M95" s="22" t="str">
        <f t="shared" si="2"/>
        <v>23%</v>
      </c>
    </row>
    <row r="96" spans="1:13" s="54" customFormat="1" ht="60" customHeight="1" x14ac:dyDescent="0.25">
      <c r="A96" s="38" t="s">
        <v>465</v>
      </c>
      <c r="B96" s="21" t="s">
        <v>257</v>
      </c>
      <c r="C96" s="21" t="s">
        <v>126</v>
      </c>
      <c r="D96" s="22" t="s">
        <v>887</v>
      </c>
      <c r="E96" s="32" t="s">
        <v>703</v>
      </c>
      <c r="F96" s="24">
        <v>43481</v>
      </c>
      <c r="G96" s="36">
        <v>20000000</v>
      </c>
      <c r="H96" s="21" t="s">
        <v>1015</v>
      </c>
      <c r="I96" s="49"/>
      <c r="J96" s="49"/>
      <c r="K96" s="24">
        <v>43481</v>
      </c>
      <c r="L96" s="24">
        <v>43830</v>
      </c>
      <c r="M96" s="22" t="str">
        <f t="shared" si="2"/>
        <v>21%</v>
      </c>
    </row>
    <row r="97" spans="1:13" s="54" customFormat="1" ht="60" customHeight="1" x14ac:dyDescent="0.25">
      <c r="A97" s="38" t="s">
        <v>466</v>
      </c>
      <c r="B97" s="21" t="s">
        <v>195</v>
      </c>
      <c r="C97" s="21" t="s">
        <v>74</v>
      </c>
      <c r="D97" s="22" t="s">
        <v>888</v>
      </c>
      <c r="E97" s="32" t="s">
        <v>704</v>
      </c>
      <c r="F97" s="24">
        <v>43482</v>
      </c>
      <c r="G97" s="36">
        <v>56700000</v>
      </c>
      <c r="H97" s="21" t="s">
        <v>1013</v>
      </c>
      <c r="I97" s="49"/>
      <c r="J97" s="49"/>
      <c r="K97" s="24">
        <v>43482</v>
      </c>
      <c r="L97" s="24">
        <v>43799</v>
      </c>
      <c r="M97" s="22" t="str">
        <f t="shared" si="2"/>
        <v>23%</v>
      </c>
    </row>
    <row r="98" spans="1:13" s="54" customFormat="1" ht="60" customHeight="1" x14ac:dyDescent="0.25">
      <c r="A98" s="38" t="s">
        <v>467</v>
      </c>
      <c r="B98" s="21" t="s">
        <v>257</v>
      </c>
      <c r="C98" s="21" t="s">
        <v>124</v>
      </c>
      <c r="D98" s="22" t="s">
        <v>889</v>
      </c>
      <c r="E98" s="32" t="s">
        <v>705</v>
      </c>
      <c r="F98" s="24">
        <v>43482</v>
      </c>
      <c r="G98" s="36">
        <v>30000000</v>
      </c>
      <c r="H98" s="21" t="s">
        <v>1016</v>
      </c>
      <c r="I98" s="49"/>
      <c r="J98" s="49"/>
      <c r="K98" s="24">
        <v>43482</v>
      </c>
      <c r="L98" s="24">
        <v>43830</v>
      </c>
      <c r="M98" s="22" t="str">
        <f t="shared" si="2"/>
        <v>21%</v>
      </c>
    </row>
    <row r="99" spans="1:13" s="54" customFormat="1" ht="60" customHeight="1" x14ac:dyDescent="0.25">
      <c r="A99" s="38" t="s">
        <v>468</v>
      </c>
      <c r="B99" s="21" t="s">
        <v>195</v>
      </c>
      <c r="C99" s="21" t="s">
        <v>621</v>
      </c>
      <c r="D99" s="22" t="s">
        <v>890</v>
      </c>
      <c r="E99" s="32" t="s">
        <v>706</v>
      </c>
      <c r="F99" s="24">
        <v>43482</v>
      </c>
      <c r="G99" s="36">
        <v>56700000</v>
      </c>
      <c r="H99" s="21" t="s">
        <v>1013</v>
      </c>
      <c r="I99" s="49"/>
      <c r="J99" s="49"/>
      <c r="K99" s="24">
        <v>43482</v>
      </c>
      <c r="L99" s="24">
        <v>43799</v>
      </c>
      <c r="M99" s="22" t="str">
        <f t="shared" si="2"/>
        <v>23%</v>
      </c>
    </row>
    <row r="100" spans="1:13" s="54" customFormat="1" ht="60" customHeight="1" x14ac:dyDescent="0.25">
      <c r="A100" s="38" t="s">
        <v>469</v>
      </c>
      <c r="B100" s="21" t="s">
        <v>195</v>
      </c>
      <c r="C100" s="21" t="s">
        <v>69</v>
      </c>
      <c r="D100" s="22" t="s">
        <v>891</v>
      </c>
      <c r="E100" s="32" t="s">
        <v>707</v>
      </c>
      <c r="F100" s="24">
        <v>43482</v>
      </c>
      <c r="G100" s="36">
        <v>56700000</v>
      </c>
      <c r="H100" s="21" t="s">
        <v>1013</v>
      </c>
      <c r="I100" s="49"/>
      <c r="J100" s="49"/>
      <c r="K100" s="24">
        <v>43482</v>
      </c>
      <c r="L100" s="24">
        <v>43799</v>
      </c>
      <c r="M100" s="22" t="str">
        <f t="shared" si="2"/>
        <v>23%</v>
      </c>
    </row>
    <row r="101" spans="1:13" s="54" customFormat="1" ht="60" customHeight="1" x14ac:dyDescent="0.25">
      <c r="A101" s="38" t="s">
        <v>470</v>
      </c>
      <c r="B101" s="21" t="s">
        <v>1045</v>
      </c>
      <c r="C101" s="21" t="s">
        <v>68</v>
      </c>
      <c r="D101" s="22" t="s">
        <v>892</v>
      </c>
      <c r="E101" s="32" t="s">
        <v>156</v>
      </c>
      <c r="F101" s="24">
        <v>43482</v>
      </c>
      <c r="G101" s="36">
        <v>67100000</v>
      </c>
      <c r="H101" s="21" t="s">
        <v>175</v>
      </c>
      <c r="I101" s="49"/>
      <c r="J101" s="49"/>
      <c r="K101" s="24">
        <v>43482</v>
      </c>
      <c r="L101" s="24">
        <v>43815</v>
      </c>
      <c r="M101" s="22" t="str">
        <f t="shared" si="2"/>
        <v>22%</v>
      </c>
    </row>
    <row r="102" spans="1:13" s="54" customFormat="1" ht="60" customHeight="1" x14ac:dyDescent="0.25">
      <c r="A102" s="38" t="s">
        <v>471</v>
      </c>
      <c r="B102" s="21" t="s">
        <v>242</v>
      </c>
      <c r="C102" s="21" t="s">
        <v>622</v>
      </c>
      <c r="D102" s="22" t="s">
        <v>893</v>
      </c>
      <c r="E102" s="32" t="s">
        <v>708</v>
      </c>
      <c r="F102" s="24">
        <v>43483</v>
      </c>
      <c r="G102" s="36">
        <v>1892000000</v>
      </c>
      <c r="H102" s="21" t="s">
        <v>1017</v>
      </c>
      <c r="I102" s="49"/>
      <c r="J102" s="49"/>
      <c r="K102" s="31">
        <v>43483</v>
      </c>
      <c r="L102" s="31">
        <v>43830</v>
      </c>
      <c r="M102" s="22" t="str">
        <f t="shared" si="2"/>
        <v>21%</v>
      </c>
    </row>
    <row r="103" spans="1:13" s="54" customFormat="1" ht="60" customHeight="1" x14ac:dyDescent="0.25">
      <c r="A103" s="38" t="s">
        <v>472</v>
      </c>
      <c r="B103" s="21" t="s">
        <v>257</v>
      </c>
      <c r="C103" s="21" t="s">
        <v>127</v>
      </c>
      <c r="D103" s="22" t="s">
        <v>894</v>
      </c>
      <c r="E103" s="32" t="s">
        <v>709</v>
      </c>
      <c r="F103" s="24">
        <v>43483</v>
      </c>
      <c r="G103" s="36">
        <v>46200000</v>
      </c>
      <c r="H103" s="21" t="s">
        <v>175</v>
      </c>
      <c r="I103" s="49"/>
      <c r="J103" s="49"/>
      <c r="K103" s="24">
        <v>43486</v>
      </c>
      <c r="L103" s="24">
        <v>43819</v>
      </c>
      <c r="M103" s="22" t="str">
        <f t="shared" si="2"/>
        <v>21%</v>
      </c>
    </row>
    <row r="104" spans="1:13" s="54" customFormat="1" ht="60" customHeight="1" x14ac:dyDescent="0.25">
      <c r="A104" s="38" t="s">
        <v>473</v>
      </c>
      <c r="B104" s="21" t="s">
        <v>1045</v>
      </c>
      <c r="C104" s="21" t="s">
        <v>76</v>
      </c>
      <c r="D104" s="22" t="s">
        <v>895</v>
      </c>
      <c r="E104" s="32" t="s">
        <v>710</v>
      </c>
      <c r="F104" s="24">
        <v>43483</v>
      </c>
      <c r="G104" s="36">
        <v>29106000</v>
      </c>
      <c r="H104" s="21" t="s">
        <v>175</v>
      </c>
      <c r="I104" s="49"/>
      <c r="J104" s="49"/>
      <c r="K104" s="24">
        <v>43486</v>
      </c>
      <c r="L104" s="24">
        <v>43819</v>
      </c>
      <c r="M104" s="22" t="str">
        <f t="shared" si="2"/>
        <v>21%</v>
      </c>
    </row>
    <row r="105" spans="1:13" s="54" customFormat="1" ht="60" customHeight="1" x14ac:dyDescent="0.25">
      <c r="A105" s="38" t="s">
        <v>474</v>
      </c>
      <c r="B105" s="21" t="s">
        <v>257</v>
      </c>
      <c r="C105" s="21" t="s">
        <v>345</v>
      </c>
      <c r="D105" s="22" t="s">
        <v>896</v>
      </c>
      <c r="E105" s="32" t="s">
        <v>711</v>
      </c>
      <c r="F105" s="24">
        <v>43487</v>
      </c>
      <c r="G105" s="36">
        <v>39267000</v>
      </c>
      <c r="H105" s="21" t="s">
        <v>1018</v>
      </c>
      <c r="I105" s="49"/>
      <c r="J105" s="49"/>
      <c r="K105" s="24">
        <v>43487</v>
      </c>
      <c r="L105" s="24">
        <v>43799</v>
      </c>
      <c r="M105" s="22" t="str">
        <f t="shared" si="2"/>
        <v>22%</v>
      </c>
    </row>
    <row r="106" spans="1:13" s="54" customFormat="1" ht="60" customHeight="1" x14ac:dyDescent="0.25">
      <c r="A106" s="38" t="s">
        <v>475</v>
      </c>
      <c r="B106" s="22" t="s">
        <v>263</v>
      </c>
      <c r="C106" s="21" t="s">
        <v>114</v>
      </c>
      <c r="D106" s="22" t="s">
        <v>897</v>
      </c>
      <c r="E106" s="32" t="s">
        <v>712</v>
      </c>
      <c r="F106" s="24">
        <v>43488</v>
      </c>
      <c r="G106" s="36">
        <v>34815000</v>
      </c>
      <c r="H106" s="21" t="s">
        <v>176</v>
      </c>
      <c r="I106" s="49"/>
      <c r="J106" s="49"/>
      <c r="K106" s="24">
        <v>43489</v>
      </c>
      <c r="L106" s="24">
        <v>43792</v>
      </c>
      <c r="M106" s="22" t="str">
        <f t="shared" si="2"/>
        <v>22%</v>
      </c>
    </row>
    <row r="107" spans="1:13" s="54" customFormat="1" ht="60" customHeight="1" x14ac:dyDescent="0.25">
      <c r="A107" s="38" t="s">
        <v>476</v>
      </c>
      <c r="B107" s="21" t="s">
        <v>203</v>
      </c>
      <c r="C107" s="21" t="s">
        <v>75</v>
      </c>
      <c r="D107" s="22" t="s">
        <v>898</v>
      </c>
      <c r="E107" s="32" t="s">
        <v>713</v>
      </c>
      <c r="F107" s="24">
        <v>43489</v>
      </c>
      <c r="G107" s="36">
        <v>450022576</v>
      </c>
      <c r="H107" s="21" t="s">
        <v>175</v>
      </c>
      <c r="I107" s="49"/>
      <c r="J107" s="49"/>
      <c r="K107" s="24">
        <v>43490</v>
      </c>
      <c r="L107" s="24">
        <v>43823</v>
      </c>
      <c r="M107" s="22" t="str">
        <f t="shared" si="2"/>
        <v>20%</v>
      </c>
    </row>
    <row r="108" spans="1:13" s="54" customFormat="1" ht="60" customHeight="1" x14ac:dyDescent="0.25">
      <c r="A108" s="38" t="s">
        <v>477</v>
      </c>
      <c r="B108" s="21" t="s">
        <v>243</v>
      </c>
      <c r="C108" s="21" t="s">
        <v>333</v>
      </c>
      <c r="D108" s="22" t="s">
        <v>899</v>
      </c>
      <c r="E108" s="32" t="s">
        <v>714</v>
      </c>
      <c r="F108" s="24">
        <v>43489</v>
      </c>
      <c r="G108" s="36">
        <v>5000000</v>
      </c>
      <c r="H108" s="21" t="s">
        <v>1019</v>
      </c>
      <c r="I108" s="49"/>
      <c r="J108" s="49"/>
      <c r="K108" s="24">
        <v>43490</v>
      </c>
      <c r="L108" s="24">
        <v>43520</v>
      </c>
      <c r="M108" s="22" t="str">
        <f t="shared" si="2"/>
        <v>100%</v>
      </c>
    </row>
    <row r="109" spans="1:13" s="54" customFormat="1" ht="60" customHeight="1" x14ac:dyDescent="0.25">
      <c r="A109" s="38" t="s">
        <v>478</v>
      </c>
      <c r="B109" s="22" t="s">
        <v>263</v>
      </c>
      <c r="C109" s="21" t="s">
        <v>623</v>
      </c>
      <c r="D109" s="22" t="s">
        <v>900</v>
      </c>
      <c r="E109" s="32" t="s">
        <v>715</v>
      </c>
      <c r="F109" s="24">
        <v>43489</v>
      </c>
      <c r="G109" s="36">
        <v>34815000</v>
      </c>
      <c r="H109" s="21" t="s">
        <v>1020</v>
      </c>
      <c r="I109" s="49"/>
      <c r="J109" s="49"/>
      <c r="K109" s="24">
        <v>43490</v>
      </c>
      <c r="L109" s="24">
        <v>43793</v>
      </c>
      <c r="M109" s="22" t="str">
        <f t="shared" si="2"/>
        <v>21%</v>
      </c>
    </row>
    <row r="110" spans="1:13" s="54" customFormat="1" ht="60" customHeight="1" x14ac:dyDescent="0.25">
      <c r="A110" s="38" t="s">
        <v>479</v>
      </c>
      <c r="B110" s="22" t="s">
        <v>263</v>
      </c>
      <c r="C110" s="21" t="s">
        <v>112</v>
      </c>
      <c r="D110" s="22">
        <v>1036654551</v>
      </c>
      <c r="E110" s="32" t="s">
        <v>716</v>
      </c>
      <c r="F110" s="24">
        <v>43489</v>
      </c>
      <c r="G110" s="36">
        <v>23100000</v>
      </c>
      <c r="H110" s="21" t="s">
        <v>1021</v>
      </c>
      <c r="I110" s="49"/>
      <c r="J110" s="49"/>
      <c r="K110" s="24">
        <v>43497</v>
      </c>
      <c r="L110" s="24">
        <v>43813</v>
      </c>
      <c r="M110" s="22" t="str">
        <f t="shared" si="2"/>
        <v>18%</v>
      </c>
    </row>
    <row r="111" spans="1:13" s="54" customFormat="1" ht="60" customHeight="1" x14ac:dyDescent="0.25">
      <c r="A111" s="38" t="s">
        <v>480</v>
      </c>
      <c r="B111" s="21" t="s">
        <v>257</v>
      </c>
      <c r="C111" s="21" t="s">
        <v>128</v>
      </c>
      <c r="D111" s="22" t="s">
        <v>901</v>
      </c>
      <c r="E111" s="32" t="s">
        <v>717</v>
      </c>
      <c r="F111" s="24">
        <v>43489</v>
      </c>
      <c r="G111" s="36">
        <v>63143178</v>
      </c>
      <c r="H111" s="21" t="s">
        <v>1022</v>
      </c>
      <c r="I111" s="49"/>
      <c r="J111" s="49"/>
      <c r="K111" s="24">
        <v>43490</v>
      </c>
      <c r="L111" s="24">
        <v>43799</v>
      </c>
      <c r="M111" s="22" t="str">
        <f t="shared" si="2"/>
        <v>21%</v>
      </c>
    </row>
    <row r="112" spans="1:13" s="54" customFormat="1" ht="60" customHeight="1" x14ac:dyDescent="0.25">
      <c r="A112" s="38" t="s">
        <v>481</v>
      </c>
      <c r="B112" s="21" t="s">
        <v>1046</v>
      </c>
      <c r="C112" s="21" t="s">
        <v>111</v>
      </c>
      <c r="D112" s="22" t="s">
        <v>902</v>
      </c>
      <c r="E112" s="32" t="s">
        <v>718</v>
      </c>
      <c r="F112" s="24">
        <v>43489</v>
      </c>
      <c r="G112" s="36">
        <v>42000200</v>
      </c>
      <c r="H112" s="21" t="s">
        <v>175</v>
      </c>
      <c r="I112" s="49"/>
      <c r="J112" s="49"/>
      <c r="K112" s="24">
        <v>43490</v>
      </c>
      <c r="L112" s="24">
        <v>43823</v>
      </c>
      <c r="M112" s="22" t="str">
        <f t="shared" si="2"/>
        <v>20%</v>
      </c>
    </row>
    <row r="113" spans="1:13" s="54" customFormat="1" ht="60" customHeight="1" x14ac:dyDescent="0.25">
      <c r="A113" s="38" t="s">
        <v>482</v>
      </c>
      <c r="B113" s="22" t="s">
        <v>263</v>
      </c>
      <c r="C113" s="21" t="s">
        <v>115</v>
      </c>
      <c r="D113" s="22" t="s">
        <v>903</v>
      </c>
      <c r="E113" s="32" t="s">
        <v>719</v>
      </c>
      <c r="F113" s="24">
        <v>43490</v>
      </c>
      <c r="G113" s="36">
        <v>23100000</v>
      </c>
      <c r="H113" s="21" t="s">
        <v>1021</v>
      </c>
      <c r="I113" s="49"/>
      <c r="J113" s="49"/>
      <c r="K113" s="24">
        <v>43497</v>
      </c>
      <c r="L113" s="24">
        <v>43814</v>
      </c>
      <c r="M113" s="22" t="str">
        <f t="shared" si="2"/>
        <v>18%</v>
      </c>
    </row>
    <row r="114" spans="1:13" s="54" customFormat="1" ht="60" customHeight="1" x14ac:dyDescent="0.25">
      <c r="A114" s="38" t="s">
        <v>483</v>
      </c>
      <c r="B114" s="21" t="s">
        <v>203</v>
      </c>
      <c r="C114" s="21" t="s">
        <v>624</v>
      </c>
      <c r="D114" s="22" t="s">
        <v>191</v>
      </c>
      <c r="E114" s="32" t="s">
        <v>720</v>
      </c>
      <c r="F114" s="24">
        <v>43491</v>
      </c>
      <c r="G114" s="56" t="s">
        <v>849</v>
      </c>
      <c r="H114" s="21" t="s">
        <v>172</v>
      </c>
      <c r="I114" s="49"/>
      <c r="J114" s="49"/>
      <c r="K114" s="24">
        <v>43491</v>
      </c>
      <c r="L114" s="24">
        <v>43855</v>
      </c>
      <c r="M114" s="22" t="str">
        <f t="shared" si="2"/>
        <v>18%</v>
      </c>
    </row>
    <row r="115" spans="1:13" s="54" customFormat="1" ht="60" customHeight="1" x14ac:dyDescent="0.25">
      <c r="A115" s="38" t="s">
        <v>484</v>
      </c>
      <c r="B115" s="21" t="s">
        <v>203</v>
      </c>
      <c r="C115" s="21" t="s">
        <v>625</v>
      </c>
      <c r="D115" s="22" t="s">
        <v>904</v>
      </c>
      <c r="E115" s="32" t="s">
        <v>721</v>
      </c>
      <c r="F115" s="24">
        <v>43493</v>
      </c>
      <c r="G115" s="56" t="s">
        <v>844</v>
      </c>
      <c r="H115" s="21" t="s">
        <v>172</v>
      </c>
      <c r="I115" s="49"/>
      <c r="J115" s="49"/>
      <c r="K115" s="24">
        <v>43493</v>
      </c>
      <c r="L115" s="24">
        <v>43857</v>
      </c>
      <c r="M115" s="22" t="str">
        <f t="shared" si="2"/>
        <v>17%</v>
      </c>
    </row>
    <row r="116" spans="1:13" s="54" customFormat="1" ht="60" customHeight="1" x14ac:dyDescent="0.25">
      <c r="A116" s="38" t="s">
        <v>485</v>
      </c>
      <c r="B116" s="21" t="s">
        <v>243</v>
      </c>
      <c r="C116" s="21" t="s">
        <v>332</v>
      </c>
      <c r="D116" s="22" t="s">
        <v>905</v>
      </c>
      <c r="E116" s="32" t="s">
        <v>722</v>
      </c>
      <c r="F116" s="24">
        <v>43494</v>
      </c>
      <c r="G116" s="36">
        <v>5000000</v>
      </c>
      <c r="H116" s="21" t="s">
        <v>1019</v>
      </c>
      <c r="I116" s="49"/>
      <c r="J116" s="49"/>
      <c r="K116" s="24">
        <v>43494</v>
      </c>
      <c r="L116" s="24">
        <v>43523</v>
      </c>
      <c r="M116" s="22" t="str">
        <f t="shared" si="2"/>
        <v>100%</v>
      </c>
    </row>
    <row r="117" spans="1:13" s="54" customFormat="1" ht="60" customHeight="1" x14ac:dyDescent="0.25">
      <c r="A117" s="38" t="s">
        <v>486</v>
      </c>
      <c r="B117" s="21" t="s">
        <v>1045</v>
      </c>
      <c r="C117" s="21" t="s">
        <v>73</v>
      </c>
      <c r="D117" s="22" t="s">
        <v>906</v>
      </c>
      <c r="E117" s="32" t="s">
        <v>1054</v>
      </c>
      <c r="F117" s="24">
        <v>43494</v>
      </c>
      <c r="G117" s="36">
        <v>61000000</v>
      </c>
      <c r="H117" s="21" t="s">
        <v>176</v>
      </c>
      <c r="I117" s="49"/>
      <c r="J117" s="49"/>
      <c r="K117" s="51">
        <v>43497</v>
      </c>
      <c r="L117" s="51">
        <v>43798</v>
      </c>
      <c r="M117" s="22" t="str">
        <f t="shared" si="2"/>
        <v>19%</v>
      </c>
    </row>
    <row r="118" spans="1:13" s="54" customFormat="1" ht="60" customHeight="1" x14ac:dyDescent="0.25">
      <c r="A118" s="38" t="s">
        <v>487</v>
      </c>
      <c r="B118" s="22" t="s">
        <v>263</v>
      </c>
      <c r="C118" s="21" t="s">
        <v>116</v>
      </c>
      <c r="D118" s="22" t="s">
        <v>907</v>
      </c>
      <c r="E118" s="32" t="s">
        <v>723</v>
      </c>
      <c r="F118" s="24">
        <v>43494</v>
      </c>
      <c r="G118" s="36">
        <v>23100000</v>
      </c>
      <c r="H118" s="21" t="s">
        <v>1014</v>
      </c>
      <c r="I118" s="49"/>
      <c r="J118" s="49"/>
      <c r="K118" s="24">
        <v>43497</v>
      </c>
      <c r="L118" s="24">
        <v>43814</v>
      </c>
      <c r="M118" s="22" t="str">
        <f t="shared" si="2"/>
        <v>18%</v>
      </c>
    </row>
    <row r="119" spans="1:13" s="54" customFormat="1" ht="60" customHeight="1" x14ac:dyDescent="0.25">
      <c r="A119" s="38" t="s">
        <v>488</v>
      </c>
      <c r="B119" s="22" t="s">
        <v>263</v>
      </c>
      <c r="C119" s="21" t="s">
        <v>626</v>
      </c>
      <c r="D119" s="22" t="s">
        <v>908</v>
      </c>
      <c r="E119" s="32" t="s">
        <v>724</v>
      </c>
      <c r="F119" s="24">
        <v>43494</v>
      </c>
      <c r="G119" s="36">
        <v>26250000</v>
      </c>
      <c r="H119" s="21" t="s">
        <v>1014</v>
      </c>
      <c r="I119" s="49"/>
      <c r="J119" s="49"/>
      <c r="K119" s="24">
        <v>43497</v>
      </c>
      <c r="L119" s="24">
        <v>43814</v>
      </c>
      <c r="M119" s="22" t="str">
        <f t="shared" ref="M119:M182" si="3">IF((ROUND((($N$2-$K119)/(EDATE($L119,0)-$K119)*100),2))&gt;100,"100%",CONCATENATE((ROUND((($N$2-$K119)/(EDATE($L119,0)-$K119)*100),0)),"%"))</f>
        <v>18%</v>
      </c>
    </row>
    <row r="120" spans="1:13" s="54" customFormat="1" ht="60" customHeight="1" x14ac:dyDescent="0.25">
      <c r="A120" s="38" t="s">
        <v>489</v>
      </c>
      <c r="B120" s="21" t="s">
        <v>1045</v>
      </c>
      <c r="C120" s="21" t="s">
        <v>82</v>
      </c>
      <c r="D120" s="22" t="s">
        <v>909</v>
      </c>
      <c r="E120" s="32" t="s">
        <v>725</v>
      </c>
      <c r="F120" s="24">
        <v>43494</v>
      </c>
      <c r="G120" s="36">
        <v>61850250</v>
      </c>
      <c r="H120" s="21" t="s">
        <v>175</v>
      </c>
      <c r="I120" s="49"/>
      <c r="J120" s="49"/>
      <c r="K120" s="24">
        <v>43497</v>
      </c>
      <c r="L120" s="51">
        <v>43829</v>
      </c>
      <c r="M120" s="22" t="str">
        <f t="shared" si="3"/>
        <v>17%</v>
      </c>
    </row>
    <row r="121" spans="1:13" s="54" customFormat="1" ht="60" customHeight="1" x14ac:dyDescent="0.25">
      <c r="A121" s="38" t="s">
        <v>490</v>
      </c>
      <c r="B121" s="21" t="s">
        <v>194</v>
      </c>
      <c r="C121" s="21" t="s">
        <v>133</v>
      </c>
      <c r="D121" s="104" t="s">
        <v>184</v>
      </c>
      <c r="E121" s="32" t="s">
        <v>726</v>
      </c>
      <c r="F121" s="24">
        <v>43494</v>
      </c>
      <c r="G121" s="36">
        <v>3677992000</v>
      </c>
      <c r="H121" s="21" t="s">
        <v>177</v>
      </c>
      <c r="I121" s="49"/>
      <c r="J121" s="49"/>
      <c r="K121" s="76">
        <v>43500</v>
      </c>
      <c r="L121" s="76">
        <v>43741</v>
      </c>
      <c r="M121" s="22" t="str">
        <f t="shared" si="3"/>
        <v>23%</v>
      </c>
    </row>
    <row r="122" spans="1:13" s="54" customFormat="1" ht="60" customHeight="1" x14ac:dyDescent="0.25">
      <c r="A122" s="38" t="s">
        <v>491</v>
      </c>
      <c r="B122" s="21" t="s">
        <v>1045</v>
      </c>
      <c r="C122" s="21" t="s">
        <v>627</v>
      </c>
      <c r="D122" s="22" t="s">
        <v>853</v>
      </c>
      <c r="E122" s="32" t="s">
        <v>727</v>
      </c>
      <c r="F122" s="24">
        <v>43495</v>
      </c>
      <c r="G122" s="36">
        <v>199870000</v>
      </c>
      <c r="H122" s="21" t="s">
        <v>175</v>
      </c>
      <c r="I122" s="49"/>
      <c r="J122" s="49"/>
      <c r="K122" s="24">
        <v>43497</v>
      </c>
      <c r="L122" s="24">
        <v>43829</v>
      </c>
      <c r="M122" s="22" t="str">
        <f t="shared" si="3"/>
        <v>17%</v>
      </c>
    </row>
    <row r="123" spans="1:13" s="54" customFormat="1" ht="60" customHeight="1" x14ac:dyDescent="0.25">
      <c r="A123" s="38" t="s">
        <v>492</v>
      </c>
      <c r="B123" s="22" t="s">
        <v>263</v>
      </c>
      <c r="C123" s="21" t="s">
        <v>628</v>
      </c>
      <c r="D123" s="22" t="s">
        <v>910</v>
      </c>
      <c r="E123" s="32" t="s">
        <v>728</v>
      </c>
      <c r="F123" s="24">
        <v>43495</v>
      </c>
      <c r="G123" s="36">
        <v>31500000</v>
      </c>
      <c r="H123" s="21" t="s">
        <v>1014</v>
      </c>
      <c r="I123" s="49"/>
      <c r="J123" s="49"/>
      <c r="K123" s="24">
        <v>43497</v>
      </c>
      <c r="L123" s="24">
        <v>43814</v>
      </c>
      <c r="M123" s="22" t="str">
        <f t="shared" si="3"/>
        <v>18%</v>
      </c>
    </row>
    <row r="124" spans="1:13" s="54" customFormat="1" ht="60" customHeight="1" x14ac:dyDescent="0.25">
      <c r="A124" s="38" t="s">
        <v>493</v>
      </c>
      <c r="B124" s="21" t="s">
        <v>257</v>
      </c>
      <c r="C124" s="21" t="s">
        <v>202</v>
      </c>
      <c r="D124" s="22" t="s">
        <v>199</v>
      </c>
      <c r="E124" s="32" t="s">
        <v>729</v>
      </c>
      <c r="F124" s="24">
        <v>43495</v>
      </c>
      <c r="G124" s="36">
        <v>750000000</v>
      </c>
      <c r="H124" s="21" t="s">
        <v>181</v>
      </c>
      <c r="I124" s="49"/>
      <c r="J124" s="49"/>
      <c r="K124" s="24">
        <v>43497</v>
      </c>
      <c r="L124" s="24">
        <v>43708</v>
      </c>
      <c r="M124" s="22" t="str">
        <f t="shared" si="3"/>
        <v>27%</v>
      </c>
    </row>
    <row r="125" spans="1:13" s="54" customFormat="1" ht="60" customHeight="1" x14ac:dyDescent="0.25">
      <c r="A125" s="38" t="s">
        <v>494</v>
      </c>
      <c r="B125" s="22" t="s">
        <v>263</v>
      </c>
      <c r="C125" s="21" t="s">
        <v>104</v>
      </c>
      <c r="D125" s="22" t="s">
        <v>911</v>
      </c>
      <c r="E125" s="32" t="s">
        <v>730</v>
      </c>
      <c r="F125" s="24">
        <v>43495</v>
      </c>
      <c r="G125" s="36">
        <v>920000000</v>
      </c>
      <c r="H125" s="21" t="s">
        <v>175</v>
      </c>
      <c r="I125" s="49"/>
      <c r="J125" s="49"/>
      <c r="K125" s="24">
        <v>43497</v>
      </c>
      <c r="L125" s="24">
        <v>43830</v>
      </c>
      <c r="M125" s="22" t="str">
        <f t="shared" si="3"/>
        <v>17%</v>
      </c>
    </row>
    <row r="126" spans="1:13" s="54" customFormat="1" ht="60" customHeight="1" x14ac:dyDescent="0.25">
      <c r="A126" s="38" t="s">
        <v>495</v>
      </c>
      <c r="B126" s="21" t="s">
        <v>219</v>
      </c>
      <c r="C126" s="21" t="s">
        <v>258</v>
      </c>
      <c r="D126" s="22" t="s">
        <v>912</v>
      </c>
      <c r="E126" s="32" t="s">
        <v>731</v>
      </c>
      <c r="F126" s="24">
        <v>43495</v>
      </c>
      <c r="G126" s="36">
        <v>867473143</v>
      </c>
      <c r="H126" s="21" t="s">
        <v>1023</v>
      </c>
      <c r="I126" s="49"/>
      <c r="J126" s="49"/>
      <c r="K126" s="51">
        <v>43497</v>
      </c>
      <c r="L126" s="51">
        <v>43814</v>
      </c>
      <c r="M126" s="22" t="str">
        <f t="shared" si="3"/>
        <v>18%</v>
      </c>
    </row>
    <row r="127" spans="1:13" s="54" customFormat="1" ht="60" customHeight="1" x14ac:dyDescent="0.25">
      <c r="A127" s="38" t="s">
        <v>496</v>
      </c>
      <c r="B127" s="22" t="s">
        <v>263</v>
      </c>
      <c r="C127" s="21" t="s">
        <v>144</v>
      </c>
      <c r="D127" s="22" t="s">
        <v>913</v>
      </c>
      <c r="E127" s="32" t="s">
        <v>732</v>
      </c>
      <c r="F127" s="24">
        <v>43496</v>
      </c>
      <c r="G127" s="36">
        <v>29400000</v>
      </c>
      <c r="H127" s="21" t="s">
        <v>1014</v>
      </c>
      <c r="I127" s="49"/>
      <c r="J127" s="49"/>
      <c r="K127" s="24">
        <v>43497</v>
      </c>
      <c r="L127" s="24">
        <v>43814</v>
      </c>
      <c r="M127" s="22" t="str">
        <f t="shared" si="3"/>
        <v>18%</v>
      </c>
    </row>
    <row r="128" spans="1:13" s="54" customFormat="1" ht="60" customHeight="1" x14ac:dyDescent="0.25">
      <c r="A128" s="38" t="s">
        <v>497</v>
      </c>
      <c r="B128" s="21" t="s">
        <v>257</v>
      </c>
      <c r="C128" s="21" t="s">
        <v>629</v>
      </c>
      <c r="D128" s="22" t="s">
        <v>914</v>
      </c>
      <c r="E128" s="32" t="s">
        <v>733</v>
      </c>
      <c r="F128" s="24">
        <v>43496</v>
      </c>
      <c r="G128" s="36">
        <v>20000000</v>
      </c>
      <c r="H128" s="22" t="s">
        <v>175</v>
      </c>
      <c r="I128" s="49"/>
      <c r="J128" s="49"/>
      <c r="K128" s="24">
        <v>43497</v>
      </c>
      <c r="L128" s="24">
        <v>43830</v>
      </c>
      <c r="M128" s="22" t="str">
        <f t="shared" si="3"/>
        <v>17%</v>
      </c>
    </row>
    <row r="129" spans="1:13" s="54" customFormat="1" ht="60" customHeight="1" x14ac:dyDescent="0.25">
      <c r="A129" s="38" t="s">
        <v>498</v>
      </c>
      <c r="B129" s="21" t="s">
        <v>257</v>
      </c>
      <c r="C129" s="21" t="s">
        <v>630</v>
      </c>
      <c r="D129" s="22" t="s">
        <v>915</v>
      </c>
      <c r="E129" s="32" t="s">
        <v>734</v>
      </c>
      <c r="F129" s="24">
        <v>43496</v>
      </c>
      <c r="G129" s="36">
        <v>74583126</v>
      </c>
      <c r="H129" s="22" t="s">
        <v>175</v>
      </c>
      <c r="I129" s="49"/>
      <c r="J129" s="49"/>
      <c r="K129" s="51">
        <v>43497</v>
      </c>
      <c r="L129" s="51">
        <v>43830</v>
      </c>
      <c r="M129" s="22" t="str">
        <f t="shared" si="3"/>
        <v>17%</v>
      </c>
    </row>
    <row r="130" spans="1:13" s="54" customFormat="1" ht="60" customHeight="1" x14ac:dyDescent="0.25">
      <c r="A130" s="38" t="s">
        <v>499</v>
      </c>
      <c r="B130" s="21" t="s">
        <v>1045</v>
      </c>
      <c r="C130" s="21" t="s">
        <v>94</v>
      </c>
      <c r="D130" s="22" t="s">
        <v>916</v>
      </c>
      <c r="E130" s="32" t="s">
        <v>735</v>
      </c>
      <c r="F130" s="24">
        <v>43496</v>
      </c>
      <c r="G130" s="36">
        <v>20900000</v>
      </c>
      <c r="H130" s="22" t="s">
        <v>175</v>
      </c>
      <c r="I130" s="49"/>
      <c r="J130" s="49"/>
      <c r="K130" s="31">
        <v>43497</v>
      </c>
      <c r="L130" s="51">
        <v>43830</v>
      </c>
      <c r="M130" s="22" t="str">
        <f t="shared" si="3"/>
        <v>17%</v>
      </c>
    </row>
    <row r="131" spans="1:13" s="54" customFormat="1" ht="60" customHeight="1" x14ac:dyDescent="0.25">
      <c r="A131" s="32" t="s">
        <v>500</v>
      </c>
      <c r="B131" s="21" t="s">
        <v>194</v>
      </c>
      <c r="C131" s="21" t="s">
        <v>631</v>
      </c>
      <c r="D131" s="22" t="s">
        <v>188</v>
      </c>
      <c r="E131" s="32" t="s">
        <v>736</v>
      </c>
      <c r="F131" s="24">
        <v>43496</v>
      </c>
      <c r="G131" s="36">
        <v>750000000</v>
      </c>
      <c r="H131" s="22" t="s">
        <v>177</v>
      </c>
      <c r="I131" s="49"/>
      <c r="J131" s="49"/>
      <c r="K131" s="24">
        <v>43497</v>
      </c>
      <c r="L131" s="24">
        <v>43769</v>
      </c>
      <c r="M131" s="22" t="str">
        <f t="shared" si="3"/>
        <v>21%</v>
      </c>
    </row>
    <row r="132" spans="1:13" s="54" customFormat="1" ht="60" customHeight="1" x14ac:dyDescent="0.25">
      <c r="A132" s="32" t="s">
        <v>501</v>
      </c>
      <c r="B132" s="21" t="s">
        <v>242</v>
      </c>
      <c r="C132" s="21" t="s">
        <v>108</v>
      </c>
      <c r="D132" s="22" t="s">
        <v>187</v>
      </c>
      <c r="E132" s="32" t="s">
        <v>737</v>
      </c>
      <c r="F132" s="24">
        <v>43496</v>
      </c>
      <c r="G132" s="36">
        <v>1313297502</v>
      </c>
      <c r="H132" s="22" t="s">
        <v>176</v>
      </c>
      <c r="I132" s="49"/>
      <c r="J132" s="49"/>
      <c r="K132" s="24">
        <v>43497</v>
      </c>
      <c r="L132" s="51">
        <v>43799</v>
      </c>
      <c r="M132" s="22" t="str">
        <f t="shared" si="3"/>
        <v>19%</v>
      </c>
    </row>
    <row r="133" spans="1:13" s="54" customFormat="1" ht="60" customHeight="1" x14ac:dyDescent="0.25">
      <c r="A133" s="32" t="s">
        <v>502</v>
      </c>
      <c r="B133" s="21" t="s">
        <v>1045</v>
      </c>
      <c r="C133" s="21" t="s">
        <v>97</v>
      </c>
      <c r="D133" s="22" t="s">
        <v>917</v>
      </c>
      <c r="E133" s="32" t="s">
        <v>738</v>
      </c>
      <c r="F133" s="24">
        <v>43496</v>
      </c>
      <c r="G133" s="36">
        <v>39600000</v>
      </c>
      <c r="H133" s="22" t="s">
        <v>175</v>
      </c>
      <c r="I133" s="49"/>
      <c r="J133" s="49"/>
      <c r="K133" s="24">
        <v>43497</v>
      </c>
      <c r="L133" s="31">
        <v>43830</v>
      </c>
      <c r="M133" s="22" t="str">
        <f t="shared" si="3"/>
        <v>17%</v>
      </c>
    </row>
    <row r="134" spans="1:13" s="54" customFormat="1" ht="60" customHeight="1" x14ac:dyDescent="0.25">
      <c r="A134" s="32" t="s">
        <v>503</v>
      </c>
      <c r="B134" s="22" t="s">
        <v>263</v>
      </c>
      <c r="C134" s="21" t="s">
        <v>632</v>
      </c>
      <c r="D134" s="22" t="s">
        <v>918</v>
      </c>
      <c r="E134" s="32" t="s">
        <v>739</v>
      </c>
      <c r="F134" s="24">
        <v>43496</v>
      </c>
      <c r="G134" s="36">
        <v>32340000</v>
      </c>
      <c r="H134" s="22" t="s">
        <v>175</v>
      </c>
      <c r="I134" s="49"/>
      <c r="J134" s="49"/>
      <c r="K134" s="24">
        <v>43497</v>
      </c>
      <c r="L134" s="24">
        <v>43830</v>
      </c>
      <c r="M134" s="22" t="str">
        <f t="shared" si="3"/>
        <v>17%</v>
      </c>
    </row>
    <row r="135" spans="1:13" s="54" customFormat="1" ht="60" customHeight="1" x14ac:dyDescent="0.25">
      <c r="A135" s="32" t="s">
        <v>504</v>
      </c>
      <c r="B135" s="22" t="s">
        <v>263</v>
      </c>
      <c r="C135" s="21" t="s">
        <v>349</v>
      </c>
      <c r="D135" s="22" t="s">
        <v>919</v>
      </c>
      <c r="E135" s="32" t="s">
        <v>740</v>
      </c>
      <c r="F135" s="24">
        <v>43496</v>
      </c>
      <c r="G135" s="36">
        <v>40000000</v>
      </c>
      <c r="H135" s="22" t="s">
        <v>176</v>
      </c>
      <c r="I135" s="49"/>
      <c r="J135" s="49"/>
      <c r="K135" s="24">
        <v>43497</v>
      </c>
      <c r="L135" s="24">
        <v>43799</v>
      </c>
      <c r="M135" s="22" t="str">
        <f t="shared" si="3"/>
        <v>19%</v>
      </c>
    </row>
    <row r="136" spans="1:13" s="54" customFormat="1" ht="60" customHeight="1" x14ac:dyDescent="0.25">
      <c r="A136" s="32" t="s">
        <v>505</v>
      </c>
      <c r="B136" s="21" t="s">
        <v>203</v>
      </c>
      <c r="C136" s="21" t="s">
        <v>139</v>
      </c>
      <c r="D136" s="22" t="s">
        <v>920</v>
      </c>
      <c r="E136" s="32" t="s">
        <v>741</v>
      </c>
      <c r="F136" s="24">
        <v>43496</v>
      </c>
      <c r="G136" s="36">
        <v>110000000</v>
      </c>
      <c r="H136" s="21" t="s">
        <v>1013</v>
      </c>
      <c r="I136" s="49"/>
      <c r="J136" s="49"/>
      <c r="K136" s="24">
        <v>43497</v>
      </c>
      <c r="L136" s="24">
        <v>43814</v>
      </c>
      <c r="M136" s="22" t="str">
        <f t="shared" si="3"/>
        <v>18%</v>
      </c>
    </row>
    <row r="137" spans="1:13" s="54" customFormat="1" ht="60" customHeight="1" x14ac:dyDescent="0.25">
      <c r="A137" s="32" t="s">
        <v>506</v>
      </c>
      <c r="B137" s="47" t="s">
        <v>242</v>
      </c>
      <c r="C137" s="21" t="s">
        <v>62</v>
      </c>
      <c r="D137" s="22" t="s">
        <v>182</v>
      </c>
      <c r="E137" s="32" t="s">
        <v>742</v>
      </c>
      <c r="F137" s="24">
        <v>43496</v>
      </c>
      <c r="G137" s="36">
        <v>3506415972</v>
      </c>
      <c r="H137" s="21" t="s">
        <v>1024</v>
      </c>
      <c r="I137" s="49"/>
      <c r="J137" s="49"/>
      <c r="K137" s="24">
        <v>43497</v>
      </c>
      <c r="L137" s="24">
        <v>43814</v>
      </c>
      <c r="M137" s="22" t="str">
        <f t="shared" si="3"/>
        <v>18%</v>
      </c>
    </row>
    <row r="138" spans="1:13" s="54" customFormat="1" ht="60" customHeight="1" x14ac:dyDescent="0.25">
      <c r="A138" s="32" t="s">
        <v>507</v>
      </c>
      <c r="B138" s="47" t="s">
        <v>242</v>
      </c>
      <c r="C138" s="21" t="s">
        <v>633</v>
      </c>
      <c r="D138" s="22" t="s">
        <v>186</v>
      </c>
      <c r="E138" s="32" t="s">
        <v>743</v>
      </c>
      <c r="F138" s="24">
        <v>43497</v>
      </c>
      <c r="G138" s="36">
        <v>1361358468</v>
      </c>
      <c r="H138" s="21" t="s">
        <v>1025</v>
      </c>
      <c r="I138" s="49"/>
      <c r="J138" s="49"/>
      <c r="K138" s="24">
        <v>43497</v>
      </c>
      <c r="L138" s="31">
        <v>43805</v>
      </c>
      <c r="M138" s="22" t="str">
        <f t="shared" si="3"/>
        <v>19%</v>
      </c>
    </row>
    <row r="139" spans="1:13" s="54" customFormat="1" ht="60" customHeight="1" x14ac:dyDescent="0.25">
      <c r="A139" s="32" t="s">
        <v>508</v>
      </c>
      <c r="B139" s="21" t="s">
        <v>257</v>
      </c>
      <c r="C139" s="21" t="s">
        <v>634</v>
      </c>
      <c r="D139" s="22" t="s">
        <v>921</v>
      </c>
      <c r="E139" s="32" t="s">
        <v>744</v>
      </c>
      <c r="F139" s="24">
        <v>43497</v>
      </c>
      <c r="G139" s="36">
        <v>1092000000</v>
      </c>
      <c r="H139" s="21" t="s">
        <v>175</v>
      </c>
      <c r="I139" s="49"/>
      <c r="J139" s="49"/>
      <c r="K139" s="24">
        <v>43497</v>
      </c>
      <c r="L139" s="24">
        <v>43830</v>
      </c>
      <c r="M139" s="22" t="str">
        <f t="shared" si="3"/>
        <v>17%</v>
      </c>
    </row>
    <row r="140" spans="1:13" s="54" customFormat="1" ht="60" customHeight="1" x14ac:dyDescent="0.25">
      <c r="A140" s="32" t="s">
        <v>509</v>
      </c>
      <c r="B140" s="21" t="s">
        <v>219</v>
      </c>
      <c r="C140" s="21" t="s">
        <v>635</v>
      </c>
      <c r="D140" s="22" t="s">
        <v>922</v>
      </c>
      <c r="E140" s="32" t="s">
        <v>745</v>
      </c>
      <c r="F140" s="24">
        <v>43497</v>
      </c>
      <c r="G140" s="36">
        <v>260000000</v>
      </c>
      <c r="H140" s="21" t="s">
        <v>175</v>
      </c>
      <c r="I140" s="49"/>
      <c r="J140" s="49"/>
      <c r="K140" s="24">
        <v>43497</v>
      </c>
      <c r="L140" s="24">
        <v>43830</v>
      </c>
      <c r="M140" s="22" t="str">
        <f t="shared" si="3"/>
        <v>17%</v>
      </c>
    </row>
    <row r="141" spans="1:13" s="54" customFormat="1" ht="60" customHeight="1" x14ac:dyDescent="0.25">
      <c r="A141" s="32" t="s">
        <v>510</v>
      </c>
      <c r="B141" s="21" t="s">
        <v>220</v>
      </c>
      <c r="C141" s="21" t="s">
        <v>221</v>
      </c>
      <c r="D141" s="22" t="s">
        <v>923</v>
      </c>
      <c r="E141" s="32" t="s">
        <v>746</v>
      </c>
      <c r="F141" s="24">
        <v>43497</v>
      </c>
      <c r="G141" s="36">
        <v>53517810</v>
      </c>
      <c r="H141" s="21" t="s">
        <v>1026</v>
      </c>
      <c r="I141" s="47" t="s">
        <v>1057</v>
      </c>
      <c r="J141" s="21" t="s">
        <v>1058</v>
      </c>
      <c r="K141" s="24">
        <v>43501</v>
      </c>
      <c r="L141" s="24">
        <v>43553</v>
      </c>
      <c r="M141" s="22" t="str">
        <f t="shared" si="3"/>
        <v>100%</v>
      </c>
    </row>
    <row r="142" spans="1:13" s="54" customFormat="1" ht="60" customHeight="1" x14ac:dyDescent="0.25">
      <c r="A142" s="32" t="s">
        <v>511</v>
      </c>
      <c r="B142" s="21" t="s">
        <v>220</v>
      </c>
      <c r="C142" s="21" t="s">
        <v>133</v>
      </c>
      <c r="D142" s="22" t="s">
        <v>184</v>
      </c>
      <c r="E142" s="32" t="s">
        <v>747</v>
      </c>
      <c r="F142" s="24">
        <v>43497</v>
      </c>
      <c r="G142" s="36">
        <v>131599123</v>
      </c>
      <c r="H142" s="21" t="s">
        <v>1027</v>
      </c>
      <c r="I142" s="49"/>
      <c r="J142" s="49"/>
      <c r="K142" s="24">
        <v>43497</v>
      </c>
      <c r="L142" s="24">
        <v>43819</v>
      </c>
      <c r="M142" s="22" t="str">
        <f t="shared" si="3"/>
        <v>18%</v>
      </c>
    </row>
    <row r="143" spans="1:13" s="54" customFormat="1" ht="60" customHeight="1" x14ac:dyDescent="0.25">
      <c r="A143" s="32" t="s">
        <v>512</v>
      </c>
      <c r="B143" s="22" t="s">
        <v>1047</v>
      </c>
      <c r="C143" s="21" t="s">
        <v>202</v>
      </c>
      <c r="D143" s="22" t="s">
        <v>199</v>
      </c>
      <c r="E143" s="32" t="s">
        <v>748</v>
      </c>
      <c r="F143" s="24">
        <v>43497</v>
      </c>
      <c r="G143" s="36">
        <v>10288533412</v>
      </c>
      <c r="H143" s="21" t="s">
        <v>179</v>
      </c>
      <c r="I143" s="49"/>
      <c r="J143" s="49"/>
      <c r="K143" s="51">
        <v>43500</v>
      </c>
      <c r="L143" s="51">
        <v>43741</v>
      </c>
      <c r="M143" s="22" t="str">
        <f t="shared" si="3"/>
        <v>23%</v>
      </c>
    </row>
    <row r="144" spans="1:13" s="54" customFormat="1" ht="60" customHeight="1" x14ac:dyDescent="0.25">
      <c r="A144" s="32" t="s">
        <v>513</v>
      </c>
      <c r="B144" s="21" t="s">
        <v>1049</v>
      </c>
      <c r="C144" s="21" t="s">
        <v>131</v>
      </c>
      <c r="D144" s="22" t="s">
        <v>924</v>
      </c>
      <c r="E144" s="32" t="s">
        <v>749</v>
      </c>
      <c r="F144" s="24">
        <v>43500</v>
      </c>
      <c r="G144" s="36">
        <v>125000000</v>
      </c>
      <c r="H144" s="21" t="s">
        <v>1008</v>
      </c>
      <c r="I144" s="49"/>
      <c r="J144" s="49"/>
      <c r="K144" s="24">
        <v>43500</v>
      </c>
      <c r="L144" s="24">
        <v>43588</v>
      </c>
      <c r="M144" s="22" t="str">
        <f t="shared" si="3"/>
        <v>63%</v>
      </c>
    </row>
    <row r="145" spans="1:13" s="54" customFormat="1" ht="60" customHeight="1" x14ac:dyDescent="0.25">
      <c r="A145" s="32" t="s">
        <v>514</v>
      </c>
      <c r="B145" s="47" t="s">
        <v>242</v>
      </c>
      <c r="C145" s="21" t="s">
        <v>109</v>
      </c>
      <c r="D145" s="22" t="s">
        <v>925</v>
      </c>
      <c r="E145" s="32" t="s">
        <v>750</v>
      </c>
      <c r="F145" s="24">
        <v>43500</v>
      </c>
      <c r="G145" s="36">
        <v>450000000</v>
      </c>
      <c r="H145" s="21" t="s">
        <v>1028</v>
      </c>
      <c r="I145" s="49"/>
      <c r="J145" s="49"/>
      <c r="K145" s="24">
        <v>43501</v>
      </c>
      <c r="L145" s="24">
        <v>43726</v>
      </c>
      <c r="M145" s="22" t="str">
        <f t="shared" si="3"/>
        <v>24%</v>
      </c>
    </row>
    <row r="146" spans="1:13" s="54" customFormat="1" ht="60" customHeight="1" x14ac:dyDescent="0.25">
      <c r="A146" s="32" t="s">
        <v>515</v>
      </c>
      <c r="B146" s="22" t="s">
        <v>194</v>
      </c>
      <c r="C146" s="21" t="s">
        <v>130</v>
      </c>
      <c r="D146" s="22" t="s">
        <v>189</v>
      </c>
      <c r="E146" s="32" t="s">
        <v>751</v>
      </c>
      <c r="F146" s="24">
        <v>43500</v>
      </c>
      <c r="G146" s="36">
        <v>754762000</v>
      </c>
      <c r="H146" s="21" t="s">
        <v>177</v>
      </c>
      <c r="I146" s="49"/>
      <c r="J146" s="49"/>
      <c r="K146" s="24">
        <v>43500</v>
      </c>
      <c r="L146" s="24">
        <v>43772</v>
      </c>
      <c r="M146" s="22" t="str">
        <f t="shared" si="3"/>
        <v>20%</v>
      </c>
    </row>
    <row r="147" spans="1:13" s="54" customFormat="1" ht="60" customHeight="1" x14ac:dyDescent="0.25">
      <c r="A147" s="32" t="s">
        <v>516</v>
      </c>
      <c r="B147" s="22" t="s">
        <v>1047</v>
      </c>
      <c r="C147" s="21" t="s">
        <v>636</v>
      </c>
      <c r="D147" s="22" t="s">
        <v>926</v>
      </c>
      <c r="E147" s="32" t="s">
        <v>752</v>
      </c>
      <c r="F147" s="24">
        <v>43500</v>
      </c>
      <c r="G147" s="36">
        <v>70000000</v>
      </c>
      <c r="H147" s="21" t="s">
        <v>176</v>
      </c>
      <c r="I147" s="49"/>
      <c r="J147" s="49"/>
      <c r="K147" s="24">
        <v>43500</v>
      </c>
      <c r="L147" s="24">
        <v>43802</v>
      </c>
      <c r="M147" s="22" t="str">
        <f t="shared" si="3"/>
        <v>18%</v>
      </c>
    </row>
    <row r="148" spans="1:13" s="54" customFormat="1" ht="60" customHeight="1" x14ac:dyDescent="0.25">
      <c r="A148" s="32" t="s">
        <v>517</v>
      </c>
      <c r="B148" s="22" t="s">
        <v>194</v>
      </c>
      <c r="C148" s="21" t="s">
        <v>130</v>
      </c>
      <c r="D148" s="22" t="s">
        <v>189</v>
      </c>
      <c r="E148" s="32" t="s">
        <v>753</v>
      </c>
      <c r="F148" s="24">
        <v>43500</v>
      </c>
      <c r="G148" s="36">
        <v>3472405000</v>
      </c>
      <c r="H148" s="21" t="s">
        <v>177</v>
      </c>
      <c r="I148" s="49"/>
      <c r="J148" s="49"/>
      <c r="K148" s="24">
        <v>43500</v>
      </c>
      <c r="L148" s="24">
        <v>43772</v>
      </c>
      <c r="M148" s="22" t="str">
        <f t="shared" si="3"/>
        <v>20%</v>
      </c>
    </row>
    <row r="149" spans="1:13" s="54" customFormat="1" ht="60" customHeight="1" x14ac:dyDescent="0.25">
      <c r="A149" s="32" t="s">
        <v>518</v>
      </c>
      <c r="B149" s="21" t="s">
        <v>220</v>
      </c>
      <c r="C149" s="21" t="s">
        <v>125</v>
      </c>
      <c r="D149" s="22" t="s">
        <v>927</v>
      </c>
      <c r="E149" s="32" t="s">
        <v>754</v>
      </c>
      <c r="F149" s="24">
        <v>43501</v>
      </c>
      <c r="G149" s="36">
        <v>422400000</v>
      </c>
      <c r="H149" s="21" t="s">
        <v>177</v>
      </c>
      <c r="I149" s="49"/>
      <c r="J149" s="49"/>
      <c r="K149" s="24">
        <v>43501</v>
      </c>
      <c r="L149" s="24">
        <v>43773</v>
      </c>
      <c r="M149" s="22" t="str">
        <f t="shared" si="3"/>
        <v>20%</v>
      </c>
    </row>
    <row r="150" spans="1:13" s="54" customFormat="1" ht="60" customHeight="1" x14ac:dyDescent="0.25">
      <c r="A150" s="32" t="s">
        <v>519</v>
      </c>
      <c r="B150" s="21" t="s">
        <v>219</v>
      </c>
      <c r="C150" s="21" t="s">
        <v>103</v>
      </c>
      <c r="D150" s="22" t="s">
        <v>928</v>
      </c>
      <c r="E150" s="32" t="s">
        <v>755</v>
      </c>
      <c r="F150" s="24">
        <v>43502</v>
      </c>
      <c r="G150" s="36">
        <v>366336000</v>
      </c>
      <c r="H150" s="21" t="s">
        <v>176</v>
      </c>
      <c r="I150" s="49"/>
      <c r="J150" s="49"/>
      <c r="K150" s="24">
        <v>43503</v>
      </c>
      <c r="L150" s="24">
        <v>43805</v>
      </c>
      <c r="M150" s="22" t="str">
        <f t="shared" si="3"/>
        <v>17%</v>
      </c>
    </row>
    <row r="151" spans="1:13" ht="60" customHeight="1" x14ac:dyDescent="0.25">
      <c r="A151" s="85" t="s">
        <v>520</v>
      </c>
      <c r="B151" s="21" t="s">
        <v>257</v>
      </c>
      <c r="C151" s="84" t="s">
        <v>335</v>
      </c>
      <c r="D151" s="87" t="s">
        <v>929</v>
      </c>
      <c r="E151" s="85" t="s">
        <v>756</v>
      </c>
      <c r="F151" s="88">
        <v>43503</v>
      </c>
      <c r="G151" s="89">
        <v>25000000</v>
      </c>
      <c r="H151" s="84" t="s">
        <v>1029</v>
      </c>
      <c r="I151" s="67"/>
      <c r="J151" s="67"/>
      <c r="K151" s="88">
        <v>43511</v>
      </c>
      <c r="L151" s="24">
        <v>43830</v>
      </c>
      <c r="M151" s="22" t="str">
        <f t="shared" si="3"/>
        <v>14%</v>
      </c>
    </row>
    <row r="152" spans="1:13" ht="60" customHeight="1" x14ac:dyDescent="0.25">
      <c r="A152" s="85" t="s">
        <v>521</v>
      </c>
      <c r="B152" s="21" t="s">
        <v>203</v>
      </c>
      <c r="C152" s="84" t="s">
        <v>637</v>
      </c>
      <c r="D152" s="87" t="s">
        <v>853</v>
      </c>
      <c r="E152" s="85" t="s">
        <v>757</v>
      </c>
      <c r="F152" s="88">
        <v>43503</v>
      </c>
      <c r="G152" s="89">
        <v>31807875</v>
      </c>
      <c r="H152" s="84" t="s">
        <v>1030</v>
      </c>
      <c r="I152" s="67"/>
      <c r="J152" s="67"/>
      <c r="K152" s="88">
        <v>43504</v>
      </c>
      <c r="L152" s="24">
        <v>43830</v>
      </c>
      <c r="M152" s="22" t="str">
        <f t="shared" si="3"/>
        <v>16%</v>
      </c>
    </row>
    <row r="153" spans="1:13" ht="60" customHeight="1" x14ac:dyDescent="0.25">
      <c r="A153" s="85" t="s">
        <v>522</v>
      </c>
      <c r="B153" s="21" t="s">
        <v>219</v>
      </c>
      <c r="C153" s="84" t="s">
        <v>101</v>
      </c>
      <c r="D153" s="87" t="s">
        <v>1129</v>
      </c>
      <c r="E153" s="85" t="s">
        <v>758</v>
      </c>
      <c r="F153" s="88">
        <v>43503</v>
      </c>
      <c r="G153" s="89">
        <v>350000000</v>
      </c>
      <c r="H153" s="84" t="s">
        <v>176</v>
      </c>
      <c r="I153" s="67"/>
      <c r="J153" s="67"/>
      <c r="K153" s="88">
        <v>43504</v>
      </c>
      <c r="L153" s="24">
        <v>43806</v>
      </c>
      <c r="M153" s="22" t="str">
        <f t="shared" si="3"/>
        <v>17%</v>
      </c>
    </row>
    <row r="154" spans="1:13" ht="60" customHeight="1" x14ac:dyDescent="0.25">
      <c r="A154" s="69" t="s">
        <v>523</v>
      </c>
      <c r="B154" s="21" t="s">
        <v>220</v>
      </c>
      <c r="C154" s="84" t="s">
        <v>133</v>
      </c>
      <c r="D154" s="87" t="s">
        <v>184</v>
      </c>
      <c r="E154" s="85" t="s">
        <v>759</v>
      </c>
      <c r="F154" s="88">
        <v>43503</v>
      </c>
      <c r="G154" s="89">
        <v>275625000</v>
      </c>
      <c r="H154" s="84" t="s">
        <v>1014</v>
      </c>
      <c r="I154" s="67"/>
      <c r="J154" s="67"/>
      <c r="K154" s="88">
        <v>43504</v>
      </c>
      <c r="L154" s="24">
        <v>43822</v>
      </c>
      <c r="M154" s="22" t="str">
        <f t="shared" si="3"/>
        <v>16%</v>
      </c>
    </row>
    <row r="155" spans="1:13" ht="60" customHeight="1" x14ac:dyDescent="0.25">
      <c r="A155" s="69" t="s">
        <v>524</v>
      </c>
      <c r="B155" s="87" t="s">
        <v>263</v>
      </c>
      <c r="C155" s="84" t="s">
        <v>65</v>
      </c>
      <c r="D155" s="87" t="s">
        <v>930</v>
      </c>
      <c r="E155" s="85" t="s">
        <v>760</v>
      </c>
      <c r="F155" s="88">
        <v>43503</v>
      </c>
      <c r="G155" s="89">
        <v>75000000</v>
      </c>
      <c r="H155" s="84" t="s">
        <v>1030</v>
      </c>
      <c r="I155" s="67"/>
      <c r="J155" s="67"/>
      <c r="K155" s="88">
        <v>43504</v>
      </c>
      <c r="L155" s="24">
        <v>43830</v>
      </c>
      <c r="M155" s="22" t="str">
        <f t="shared" si="3"/>
        <v>16%</v>
      </c>
    </row>
    <row r="156" spans="1:13" ht="60" customHeight="1" x14ac:dyDescent="0.25">
      <c r="A156" s="69" t="s">
        <v>525</v>
      </c>
      <c r="B156" s="87" t="s">
        <v>263</v>
      </c>
      <c r="C156" s="84" t="s">
        <v>113</v>
      </c>
      <c r="D156" s="87" t="s">
        <v>931</v>
      </c>
      <c r="E156" s="85" t="s">
        <v>761</v>
      </c>
      <c r="F156" s="88">
        <v>43503</v>
      </c>
      <c r="G156" s="89">
        <v>65000000</v>
      </c>
      <c r="H156" s="84" t="s">
        <v>176</v>
      </c>
      <c r="I156" s="67"/>
      <c r="J156" s="67"/>
      <c r="K156" s="88">
        <v>43504</v>
      </c>
      <c r="L156" s="24">
        <v>43806</v>
      </c>
      <c r="M156" s="22" t="str">
        <f t="shared" si="3"/>
        <v>17%</v>
      </c>
    </row>
    <row r="157" spans="1:13" ht="60" customHeight="1" x14ac:dyDescent="0.25">
      <c r="A157" s="69" t="s">
        <v>526</v>
      </c>
      <c r="B157" s="87" t="s">
        <v>263</v>
      </c>
      <c r="C157" s="84" t="s">
        <v>638</v>
      </c>
      <c r="D157" s="87" t="s">
        <v>932</v>
      </c>
      <c r="E157" s="85" t="s">
        <v>762</v>
      </c>
      <c r="F157" s="88">
        <v>43504</v>
      </c>
      <c r="G157" s="89">
        <v>42000000</v>
      </c>
      <c r="H157" s="84" t="s">
        <v>173</v>
      </c>
      <c r="I157" s="67"/>
      <c r="J157" s="67"/>
      <c r="K157" s="88">
        <v>43507</v>
      </c>
      <c r="L157" s="24">
        <v>43688</v>
      </c>
      <c r="M157" s="22" t="str">
        <f t="shared" si="3"/>
        <v>27%</v>
      </c>
    </row>
    <row r="158" spans="1:13" ht="60" customHeight="1" x14ac:dyDescent="0.25">
      <c r="A158" s="69" t="s">
        <v>527</v>
      </c>
      <c r="B158" s="87" t="s">
        <v>263</v>
      </c>
      <c r="C158" s="84" t="s">
        <v>78</v>
      </c>
      <c r="D158" s="87" t="s">
        <v>933</v>
      </c>
      <c r="E158" s="85" t="s">
        <v>763</v>
      </c>
      <c r="F158" s="88">
        <v>43504</v>
      </c>
      <c r="G158" s="89">
        <v>96000000</v>
      </c>
      <c r="H158" s="84" t="s">
        <v>1031</v>
      </c>
      <c r="I158" s="67"/>
      <c r="J158" s="67"/>
      <c r="K158" s="88">
        <v>43507</v>
      </c>
      <c r="L158" s="24">
        <v>43830</v>
      </c>
      <c r="M158" s="22" t="str">
        <f t="shared" si="3"/>
        <v>15%</v>
      </c>
    </row>
    <row r="159" spans="1:13" ht="60" customHeight="1" x14ac:dyDescent="0.25">
      <c r="A159" s="69" t="s">
        <v>528</v>
      </c>
      <c r="B159" s="66" t="s">
        <v>1048</v>
      </c>
      <c r="C159" s="84" t="s">
        <v>134</v>
      </c>
      <c r="D159" s="87" t="s">
        <v>934</v>
      </c>
      <c r="E159" s="85" t="s">
        <v>764</v>
      </c>
      <c r="F159" s="88">
        <v>43504</v>
      </c>
      <c r="G159" s="89">
        <v>59996000</v>
      </c>
      <c r="H159" s="84" t="s">
        <v>1031</v>
      </c>
      <c r="I159" s="67"/>
      <c r="J159" s="67"/>
      <c r="K159" s="88">
        <v>43507</v>
      </c>
      <c r="L159" s="24">
        <v>43830</v>
      </c>
      <c r="M159" s="22" t="str">
        <f t="shared" si="3"/>
        <v>15%</v>
      </c>
    </row>
    <row r="160" spans="1:13" ht="60" customHeight="1" x14ac:dyDescent="0.25">
      <c r="A160" s="69" t="s">
        <v>529</v>
      </c>
      <c r="B160" s="66" t="s">
        <v>1048</v>
      </c>
      <c r="C160" s="84" t="s">
        <v>121</v>
      </c>
      <c r="D160" s="87" t="s">
        <v>935</v>
      </c>
      <c r="E160" s="85" t="s">
        <v>765</v>
      </c>
      <c r="F160" s="88">
        <v>43504</v>
      </c>
      <c r="G160" s="89">
        <v>59996000</v>
      </c>
      <c r="H160" s="84" t="s">
        <v>1031</v>
      </c>
      <c r="I160" s="67"/>
      <c r="J160" s="67"/>
      <c r="K160" s="88">
        <v>43507</v>
      </c>
      <c r="L160" s="24">
        <v>43830</v>
      </c>
      <c r="M160" s="22" t="str">
        <f t="shared" si="3"/>
        <v>15%</v>
      </c>
    </row>
    <row r="161" spans="1:13" ht="60" customHeight="1" x14ac:dyDescent="0.25">
      <c r="A161" s="69" t="s">
        <v>530</v>
      </c>
      <c r="B161" s="21" t="s">
        <v>220</v>
      </c>
      <c r="C161" s="84" t="s">
        <v>90</v>
      </c>
      <c r="D161" s="87" t="s">
        <v>936</v>
      </c>
      <c r="E161" s="85" t="s">
        <v>766</v>
      </c>
      <c r="F161" s="88">
        <v>43508</v>
      </c>
      <c r="G161" s="89">
        <v>7651800</v>
      </c>
      <c r="H161" s="84" t="s">
        <v>1032</v>
      </c>
      <c r="I161" s="67"/>
      <c r="J161" s="67"/>
      <c r="K161" s="88">
        <v>43510</v>
      </c>
      <c r="L161" s="24">
        <v>43646</v>
      </c>
      <c r="M161" s="22" t="str">
        <f t="shared" si="3"/>
        <v>33%</v>
      </c>
    </row>
    <row r="162" spans="1:13" ht="60" customHeight="1" x14ac:dyDescent="0.25">
      <c r="A162" s="69" t="s">
        <v>531</v>
      </c>
      <c r="B162" s="21" t="s">
        <v>219</v>
      </c>
      <c r="C162" s="84" t="s">
        <v>143</v>
      </c>
      <c r="D162" s="87" t="s">
        <v>937</v>
      </c>
      <c r="E162" s="85" t="s">
        <v>767</v>
      </c>
      <c r="F162" s="88">
        <v>43508</v>
      </c>
      <c r="G162" s="89">
        <v>726000000</v>
      </c>
      <c r="H162" s="84" t="s">
        <v>179</v>
      </c>
      <c r="I162" s="67"/>
      <c r="J162" s="67"/>
      <c r="K162" s="88">
        <v>43508</v>
      </c>
      <c r="L162" s="24">
        <v>43749</v>
      </c>
      <c r="M162" s="22" t="str">
        <f t="shared" si="3"/>
        <v>20%</v>
      </c>
    </row>
    <row r="163" spans="1:13" ht="60" customHeight="1" x14ac:dyDescent="0.25">
      <c r="A163" s="69" t="s">
        <v>532</v>
      </c>
      <c r="B163" s="21" t="s">
        <v>220</v>
      </c>
      <c r="C163" s="84" t="s">
        <v>140</v>
      </c>
      <c r="D163" s="87" t="s">
        <v>938</v>
      </c>
      <c r="E163" s="85" t="s">
        <v>766</v>
      </c>
      <c r="F163" s="88">
        <v>43509</v>
      </c>
      <c r="G163" s="89">
        <v>12582960</v>
      </c>
      <c r="H163" s="84" t="s">
        <v>1033</v>
      </c>
      <c r="I163" s="67"/>
      <c r="J163" s="67"/>
      <c r="K163" s="88">
        <v>43510</v>
      </c>
      <c r="L163" s="24">
        <v>43735</v>
      </c>
      <c r="M163" s="22" t="str">
        <f t="shared" si="3"/>
        <v>20%</v>
      </c>
    </row>
    <row r="164" spans="1:13" ht="60" customHeight="1" x14ac:dyDescent="0.25">
      <c r="A164" s="69" t="s">
        <v>533</v>
      </c>
      <c r="B164" s="87" t="s">
        <v>263</v>
      </c>
      <c r="C164" s="84" t="s">
        <v>141</v>
      </c>
      <c r="D164" s="87" t="s">
        <v>939</v>
      </c>
      <c r="E164" s="85" t="s">
        <v>768</v>
      </c>
      <c r="F164" s="88">
        <v>43509</v>
      </c>
      <c r="G164" s="89">
        <v>102787872</v>
      </c>
      <c r="H164" s="84" t="s">
        <v>1013</v>
      </c>
      <c r="I164" s="67"/>
      <c r="J164" s="67"/>
      <c r="K164" s="88">
        <v>43510</v>
      </c>
      <c r="L164" s="24">
        <v>43829</v>
      </c>
      <c r="M164" s="22" t="str">
        <f t="shared" si="3"/>
        <v>14%</v>
      </c>
    </row>
    <row r="165" spans="1:13" ht="89.25" customHeight="1" x14ac:dyDescent="0.25">
      <c r="A165" s="69" t="s">
        <v>534</v>
      </c>
      <c r="B165" s="21" t="s">
        <v>220</v>
      </c>
      <c r="C165" s="84" t="s">
        <v>133</v>
      </c>
      <c r="D165" s="87" t="s">
        <v>184</v>
      </c>
      <c r="E165" s="85" t="s">
        <v>769</v>
      </c>
      <c r="F165" s="88">
        <v>43509</v>
      </c>
      <c r="G165" s="89">
        <v>248247669</v>
      </c>
      <c r="H165" s="84" t="s">
        <v>1013</v>
      </c>
      <c r="I165" s="67"/>
      <c r="J165" s="67"/>
      <c r="K165" s="88">
        <v>43510</v>
      </c>
      <c r="L165" s="24">
        <v>43829</v>
      </c>
      <c r="M165" s="22" t="str">
        <f t="shared" si="3"/>
        <v>14%</v>
      </c>
    </row>
    <row r="166" spans="1:13" ht="60" customHeight="1" x14ac:dyDescent="0.25">
      <c r="A166" s="69" t="s">
        <v>535</v>
      </c>
      <c r="B166" s="21" t="s">
        <v>257</v>
      </c>
      <c r="C166" s="84" t="s">
        <v>117</v>
      </c>
      <c r="D166" s="87" t="s">
        <v>940</v>
      </c>
      <c r="E166" s="85" t="s">
        <v>770</v>
      </c>
      <c r="F166" s="88">
        <v>43509</v>
      </c>
      <c r="G166" s="89">
        <v>63525168</v>
      </c>
      <c r="H166" s="84" t="s">
        <v>1013</v>
      </c>
      <c r="I166" s="67"/>
      <c r="J166" s="67"/>
      <c r="K166" s="88">
        <v>43510</v>
      </c>
      <c r="L166" s="24">
        <v>43830</v>
      </c>
      <c r="M166" s="22" t="str">
        <f t="shared" si="3"/>
        <v>14%</v>
      </c>
    </row>
    <row r="167" spans="1:13" ht="60" customHeight="1" x14ac:dyDescent="0.25">
      <c r="A167" s="69" t="s">
        <v>536</v>
      </c>
      <c r="B167" s="21" t="s">
        <v>257</v>
      </c>
      <c r="C167" s="84" t="s">
        <v>102</v>
      </c>
      <c r="D167" s="87" t="s">
        <v>941</v>
      </c>
      <c r="E167" s="85" t="s">
        <v>161</v>
      </c>
      <c r="F167" s="88">
        <v>43510</v>
      </c>
      <c r="G167" s="89">
        <v>124000000</v>
      </c>
      <c r="H167" s="84" t="s">
        <v>1013</v>
      </c>
      <c r="I167" s="67"/>
      <c r="J167" s="67"/>
      <c r="K167" s="88">
        <v>43510</v>
      </c>
      <c r="L167" s="24">
        <v>43829</v>
      </c>
      <c r="M167" s="22" t="str">
        <f t="shared" si="3"/>
        <v>14%</v>
      </c>
    </row>
    <row r="168" spans="1:13" ht="99.75" customHeight="1" x14ac:dyDescent="0.25">
      <c r="A168" s="69" t="s">
        <v>537</v>
      </c>
      <c r="B168" s="87" t="s">
        <v>263</v>
      </c>
      <c r="C168" s="84" t="s">
        <v>639</v>
      </c>
      <c r="D168" s="87" t="s">
        <v>942</v>
      </c>
      <c r="E168" s="85" t="s">
        <v>771</v>
      </c>
      <c r="F168" s="88">
        <v>43510</v>
      </c>
      <c r="G168" s="89">
        <v>48000000</v>
      </c>
      <c r="H168" s="84" t="s">
        <v>1034</v>
      </c>
      <c r="I168" s="67"/>
      <c r="J168" s="67"/>
      <c r="K168" s="88">
        <v>43512</v>
      </c>
      <c r="L168" s="24">
        <v>43799</v>
      </c>
      <c r="M168" s="22" t="str">
        <f t="shared" si="3"/>
        <v>15%</v>
      </c>
    </row>
    <row r="169" spans="1:13" ht="105" customHeight="1" x14ac:dyDescent="0.25">
      <c r="A169" s="69" t="s">
        <v>538</v>
      </c>
      <c r="B169" s="87" t="s">
        <v>263</v>
      </c>
      <c r="C169" s="84" t="s">
        <v>640</v>
      </c>
      <c r="D169" s="87" t="s">
        <v>943</v>
      </c>
      <c r="E169" s="85" t="s">
        <v>772</v>
      </c>
      <c r="F169" s="88">
        <v>43510</v>
      </c>
      <c r="G169" s="89">
        <v>585624099</v>
      </c>
      <c r="H169" s="84" t="s">
        <v>1034</v>
      </c>
      <c r="I169" s="67"/>
      <c r="J169" s="67"/>
      <c r="K169" s="88">
        <v>43512</v>
      </c>
      <c r="L169" s="24">
        <v>43799</v>
      </c>
      <c r="M169" s="22" t="str">
        <f t="shared" si="3"/>
        <v>15%</v>
      </c>
    </row>
    <row r="170" spans="1:13" ht="60" customHeight="1" x14ac:dyDescent="0.25">
      <c r="A170" s="69" t="s">
        <v>539</v>
      </c>
      <c r="B170" s="21" t="s">
        <v>220</v>
      </c>
      <c r="C170" s="84" t="s">
        <v>110</v>
      </c>
      <c r="D170" s="87" t="s">
        <v>944</v>
      </c>
      <c r="E170" s="85" t="s">
        <v>766</v>
      </c>
      <c r="F170" s="88">
        <v>43510</v>
      </c>
      <c r="G170" s="89">
        <v>12582960</v>
      </c>
      <c r="H170" s="84" t="s">
        <v>1033</v>
      </c>
      <c r="I170" s="67"/>
      <c r="J170" s="67"/>
      <c r="K170" s="88">
        <v>43510</v>
      </c>
      <c r="L170" s="24">
        <v>43735</v>
      </c>
      <c r="M170" s="22" t="str">
        <f t="shared" si="3"/>
        <v>20%</v>
      </c>
    </row>
    <row r="171" spans="1:13" ht="60" customHeight="1" x14ac:dyDescent="0.25">
      <c r="A171" s="69" t="s">
        <v>540</v>
      </c>
      <c r="B171" s="21" t="s">
        <v>220</v>
      </c>
      <c r="C171" s="84" t="s">
        <v>105</v>
      </c>
      <c r="D171" s="87" t="s">
        <v>945</v>
      </c>
      <c r="E171" s="85" t="s">
        <v>766</v>
      </c>
      <c r="F171" s="88">
        <v>43510</v>
      </c>
      <c r="G171" s="89">
        <v>12582960</v>
      </c>
      <c r="H171" s="84" t="s">
        <v>1033</v>
      </c>
      <c r="I171" s="67"/>
      <c r="J171" s="67"/>
      <c r="K171" s="88">
        <v>43510</v>
      </c>
      <c r="L171" s="24">
        <v>43735</v>
      </c>
      <c r="M171" s="22" t="str">
        <f t="shared" si="3"/>
        <v>20%</v>
      </c>
    </row>
    <row r="172" spans="1:13" ht="69" customHeight="1" x14ac:dyDescent="0.25">
      <c r="A172" s="69" t="s">
        <v>541</v>
      </c>
      <c r="B172" s="21" t="s">
        <v>219</v>
      </c>
      <c r="C172" s="84" t="s">
        <v>132</v>
      </c>
      <c r="D172" s="87" t="s">
        <v>856</v>
      </c>
      <c r="E172" s="85" t="s">
        <v>773</v>
      </c>
      <c r="F172" s="88">
        <v>43511</v>
      </c>
      <c r="G172" s="89">
        <v>54400000</v>
      </c>
      <c r="H172" s="84" t="s">
        <v>174</v>
      </c>
      <c r="I172" s="67"/>
      <c r="J172" s="67"/>
      <c r="K172" s="88">
        <v>43511</v>
      </c>
      <c r="L172" s="24">
        <v>43660</v>
      </c>
      <c r="M172" s="22" t="str">
        <f t="shared" si="3"/>
        <v>30%</v>
      </c>
    </row>
    <row r="173" spans="1:13" ht="48" x14ac:dyDescent="0.25">
      <c r="A173" s="69" t="s">
        <v>542</v>
      </c>
      <c r="B173" s="21" t="s">
        <v>1045</v>
      </c>
      <c r="C173" s="84" t="s">
        <v>88</v>
      </c>
      <c r="D173" s="87" t="s">
        <v>946</v>
      </c>
      <c r="E173" s="85" t="s">
        <v>774</v>
      </c>
      <c r="F173" s="88">
        <v>43511</v>
      </c>
      <c r="G173" s="89">
        <v>61000000</v>
      </c>
      <c r="H173" s="84" t="s">
        <v>176</v>
      </c>
      <c r="I173" s="67"/>
      <c r="J173" s="67"/>
      <c r="K173" s="86">
        <v>43514</v>
      </c>
      <c r="L173" s="51">
        <v>43816</v>
      </c>
      <c r="M173" s="22" t="str">
        <f t="shared" si="3"/>
        <v>14%</v>
      </c>
    </row>
    <row r="174" spans="1:13" ht="48" x14ac:dyDescent="0.25">
      <c r="A174" s="69" t="s">
        <v>543</v>
      </c>
      <c r="B174" s="21" t="s">
        <v>1045</v>
      </c>
      <c r="C174" s="84" t="s">
        <v>87</v>
      </c>
      <c r="D174" s="87" t="s">
        <v>947</v>
      </c>
      <c r="E174" s="85" t="s">
        <v>775</v>
      </c>
      <c r="F174" s="88">
        <v>43511</v>
      </c>
      <c r="G174" s="89">
        <v>17640000</v>
      </c>
      <c r="H174" s="84" t="s">
        <v>176</v>
      </c>
      <c r="I174" s="67"/>
      <c r="J174" s="67"/>
      <c r="K174" s="59">
        <v>43514</v>
      </c>
      <c r="L174" s="31">
        <v>43816</v>
      </c>
      <c r="M174" s="22" t="str">
        <f t="shared" si="3"/>
        <v>14%</v>
      </c>
    </row>
    <row r="175" spans="1:13" ht="60" x14ac:dyDescent="0.25">
      <c r="A175" s="69" t="s">
        <v>544</v>
      </c>
      <c r="B175" s="87" t="s">
        <v>263</v>
      </c>
      <c r="C175" s="84" t="s">
        <v>641</v>
      </c>
      <c r="D175" s="87" t="s">
        <v>948</v>
      </c>
      <c r="E175" s="85" t="s">
        <v>776</v>
      </c>
      <c r="F175" s="88">
        <v>43511</v>
      </c>
      <c r="G175" s="89">
        <v>55000000</v>
      </c>
      <c r="H175" s="84" t="s">
        <v>176</v>
      </c>
      <c r="I175" s="67"/>
      <c r="J175" s="67"/>
      <c r="K175" s="88">
        <v>43514</v>
      </c>
      <c r="L175" s="24">
        <v>43816</v>
      </c>
      <c r="M175" s="22" t="str">
        <f t="shared" si="3"/>
        <v>14%</v>
      </c>
    </row>
    <row r="176" spans="1:13" ht="60" x14ac:dyDescent="0.25">
      <c r="A176" s="69" t="s">
        <v>545</v>
      </c>
      <c r="B176" s="84" t="s">
        <v>215</v>
      </c>
      <c r="C176" s="84" t="s">
        <v>642</v>
      </c>
      <c r="D176" s="87" t="s">
        <v>949</v>
      </c>
      <c r="E176" s="85" t="s">
        <v>777</v>
      </c>
      <c r="F176" s="88">
        <v>43511</v>
      </c>
      <c r="G176" s="89">
        <v>120750000</v>
      </c>
      <c r="H176" s="84" t="s">
        <v>1035</v>
      </c>
      <c r="I176" s="67"/>
      <c r="J176" s="67"/>
      <c r="K176" s="88">
        <v>43514</v>
      </c>
      <c r="L176" s="24">
        <v>43830</v>
      </c>
      <c r="M176" s="22" t="str">
        <f t="shared" si="3"/>
        <v>13%</v>
      </c>
    </row>
    <row r="177" spans="1:13" ht="36" x14ac:dyDescent="0.25">
      <c r="A177" s="69" t="s">
        <v>546</v>
      </c>
      <c r="B177" s="66" t="s">
        <v>1049</v>
      </c>
      <c r="C177" s="84" t="s">
        <v>122</v>
      </c>
      <c r="D177" s="87" t="s">
        <v>950</v>
      </c>
      <c r="E177" s="85" t="s">
        <v>778</v>
      </c>
      <c r="F177" s="88">
        <v>43514</v>
      </c>
      <c r="G177" s="89">
        <v>22617131</v>
      </c>
      <c r="H177" s="84" t="s">
        <v>176</v>
      </c>
      <c r="I177" s="67"/>
      <c r="J177" s="67"/>
      <c r="K177" s="88">
        <v>43515</v>
      </c>
      <c r="L177" s="24">
        <v>43817</v>
      </c>
      <c r="M177" s="22" t="str">
        <f t="shared" si="3"/>
        <v>13%</v>
      </c>
    </row>
    <row r="178" spans="1:13" ht="48" x14ac:dyDescent="0.25">
      <c r="A178" s="69" t="s">
        <v>547</v>
      </c>
      <c r="B178" s="21" t="s">
        <v>1045</v>
      </c>
      <c r="C178" s="84" t="s">
        <v>336</v>
      </c>
      <c r="D178" s="87" t="s">
        <v>951</v>
      </c>
      <c r="E178" s="85" t="s">
        <v>779</v>
      </c>
      <c r="F178" s="88">
        <v>43515</v>
      </c>
      <c r="G178" s="89">
        <v>30318750</v>
      </c>
      <c r="H178" s="84" t="s">
        <v>176</v>
      </c>
      <c r="I178" s="67"/>
      <c r="J178" s="67"/>
      <c r="K178" s="88">
        <v>43516</v>
      </c>
      <c r="L178" s="24">
        <v>43818</v>
      </c>
      <c r="M178" s="22" t="str">
        <f t="shared" si="3"/>
        <v>13%</v>
      </c>
    </row>
    <row r="179" spans="1:13" ht="60" x14ac:dyDescent="0.25">
      <c r="A179" s="69" t="s">
        <v>548</v>
      </c>
      <c r="B179" s="21" t="s">
        <v>203</v>
      </c>
      <c r="C179" s="84" t="s">
        <v>643</v>
      </c>
      <c r="D179" s="87" t="s">
        <v>952</v>
      </c>
      <c r="E179" s="85" t="s">
        <v>780</v>
      </c>
      <c r="F179" s="88">
        <v>43516</v>
      </c>
      <c r="G179" s="89">
        <v>30000000</v>
      </c>
      <c r="H179" s="84" t="s">
        <v>181</v>
      </c>
      <c r="I179" s="67"/>
      <c r="J179" s="67"/>
      <c r="K179" s="88">
        <v>43517</v>
      </c>
      <c r="L179" s="24">
        <v>43728</v>
      </c>
      <c r="M179" s="22" t="str">
        <f t="shared" si="3"/>
        <v>18%</v>
      </c>
    </row>
    <row r="180" spans="1:13" ht="48" x14ac:dyDescent="0.25">
      <c r="A180" s="69" t="s">
        <v>549</v>
      </c>
      <c r="B180" s="66" t="s">
        <v>1049</v>
      </c>
      <c r="C180" s="84" t="s">
        <v>138</v>
      </c>
      <c r="D180" s="87" t="s">
        <v>953</v>
      </c>
      <c r="E180" s="85" t="s">
        <v>781</v>
      </c>
      <c r="F180" s="88">
        <v>43516</v>
      </c>
      <c r="G180" s="89">
        <v>27786581</v>
      </c>
      <c r="H180" s="84" t="s">
        <v>176</v>
      </c>
      <c r="I180" s="67"/>
      <c r="J180" s="67"/>
      <c r="K180" s="88">
        <v>43516</v>
      </c>
      <c r="L180" s="24">
        <v>43818</v>
      </c>
      <c r="M180" s="22" t="str">
        <f t="shared" si="3"/>
        <v>13%</v>
      </c>
    </row>
    <row r="181" spans="1:13" ht="180" x14ac:dyDescent="0.25">
      <c r="A181" s="69" t="s">
        <v>550</v>
      </c>
      <c r="B181" s="87" t="s">
        <v>263</v>
      </c>
      <c r="C181" s="84" t="s">
        <v>644</v>
      </c>
      <c r="D181" s="87" t="s">
        <v>954</v>
      </c>
      <c r="E181" s="85" t="s">
        <v>782</v>
      </c>
      <c r="F181" s="88">
        <v>43516</v>
      </c>
      <c r="G181" s="89">
        <v>101009000</v>
      </c>
      <c r="H181" s="84" t="s">
        <v>1036</v>
      </c>
      <c r="I181" s="67"/>
      <c r="J181" s="67"/>
      <c r="K181" s="88">
        <v>43516</v>
      </c>
      <c r="L181" s="24">
        <v>43799</v>
      </c>
      <c r="M181" s="22" t="str">
        <f t="shared" si="3"/>
        <v>14%</v>
      </c>
    </row>
    <row r="182" spans="1:13" ht="60" x14ac:dyDescent="0.25">
      <c r="A182" s="69" t="s">
        <v>551</v>
      </c>
      <c r="B182" s="21" t="s">
        <v>1045</v>
      </c>
      <c r="C182" s="84" t="s">
        <v>338</v>
      </c>
      <c r="D182" s="87" t="s">
        <v>955</v>
      </c>
      <c r="E182" s="85" t="s">
        <v>783</v>
      </c>
      <c r="F182" s="88">
        <v>43516</v>
      </c>
      <c r="G182" s="89">
        <v>80000000</v>
      </c>
      <c r="H182" s="84" t="s">
        <v>176</v>
      </c>
      <c r="I182" s="67"/>
      <c r="J182" s="67"/>
      <c r="K182" s="86">
        <v>43516</v>
      </c>
      <c r="L182" s="31">
        <v>43818</v>
      </c>
      <c r="M182" s="22" t="str">
        <f t="shared" si="3"/>
        <v>13%</v>
      </c>
    </row>
    <row r="183" spans="1:13" ht="84" x14ac:dyDescent="0.25">
      <c r="A183" s="69" t="s">
        <v>552</v>
      </c>
      <c r="B183" s="87" t="s">
        <v>263</v>
      </c>
      <c r="C183" s="84" t="s">
        <v>645</v>
      </c>
      <c r="D183" s="87" t="s">
        <v>956</v>
      </c>
      <c r="E183" s="85" t="s">
        <v>784</v>
      </c>
      <c r="F183" s="88">
        <v>43516</v>
      </c>
      <c r="G183" s="89">
        <v>61000000</v>
      </c>
      <c r="H183" s="84" t="s">
        <v>176</v>
      </c>
      <c r="I183" s="67"/>
      <c r="J183" s="67"/>
      <c r="K183" s="88">
        <v>43517</v>
      </c>
      <c r="L183" s="24">
        <v>43819</v>
      </c>
      <c r="M183" s="22" t="str">
        <f t="shared" ref="M183:M246" si="4">IF((ROUND((($N$2-$K183)/(EDATE($L183,0)-$K183)*100),2))&gt;100,"100%",CONCATENATE((ROUND((($N$2-$K183)/(EDATE($L183,0)-$K183)*100),0)),"%"))</f>
        <v>13%</v>
      </c>
    </row>
    <row r="184" spans="1:13" ht="72" x14ac:dyDescent="0.25">
      <c r="A184" s="69" t="s">
        <v>553</v>
      </c>
      <c r="B184" s="87" t="s">
        <v>194</v>
      </c>
      <c r="C184" s="84" t="s">
        <v>646</v>
      </c>
      <c r="D184" s="87" t="s">
        <v>957</v>
      </c>
      <c r="E184" s="85" t="s">
        <v>785</v>
      </c>
      <c r="F184" s="88">
        <v>43517</v>
      </c>
      <c r="G184" s="89">
        <v>11067000</v>
      </c>
      <c r="H184" s="84" t="s">
        <v>176</v>
      </c>
      <c r="I184" s="67"/>
      <c r="J184" s="67"/>
      <c r="K184" s="88">
        <v>43518</v>
      </c>
      <c r="L184" s="24">
        <v>43820</v>
      </c>
      <c r="M184" s="22" t="str">
        <f t="shared" si="4"/>
        <v>12%</v>
      </c>
    </row>
    <row r="185" spans="1:13" ht="72" x14ac:dyDescent="0.25">
      <c r="A185" s="69" t="s">
        <v>554</v>
      </c>
      <c r="B185" s="84" t="s">
        <v>1050</v>
      </c>
      <c r="C185" s="84" t="s">
        <v>123</v>
      </c>
      <c r="D185" s="87" t="s">
        <v>958</v>
      </c>
      <c r="E185" s="85" t="s">
        <v>786</v>
      </c>
      <c r="F185" s="88">
        <v>43517</v>
      </c>
      <c r="G185" s="89">
        <v>36108311</v>
      </c>
      <c r="H185" s="84" t="s">
        <v>176</v>
      </c>
      <c r="I185" s="67"/>
      <c r="J185" s="67"/>
      <c r="K185" s="88">
        <v>43518</v>
      </c>
      <c r="L185" s="24">
        <v>43820</v>
      </c>
      <c r="M185" s="22" t="str">
        <f t="shared" si="4"/>
        <v>12%</v>
      </c>
    </row>
    <row r="186" spans="1:13" ht="60" x14ac:dyDescent="0.25">
      <c r="A186" s="69" t="s">
        <v>555</v>
      </c>
      <c r="B186" s="66" t="s">
        <v>1051</v>
      </c>
      <c r="C186" s="84" t="s">
        <v>647</v>
      </c>
      <c r="D186" s="87" t="s">
        <v>959</v>
      </c>
      <c r="E186" s="85" t="s">
        <v>787</v>
      </c>
      <c r="F186" s="88">
        <v>43517</v>
      </c>
      <c r="G186" s="89">
        <v>1199261707</v>
      </c>
      <c r="H186" s="84" t="s">
        <v>181</v>
      </c>
      <c r="I186" s="67"/>
      <c r="J186" s="67"/>
      <c r="K186" s="86">
        <v>43521</v>
      </c>
      <c r="L186" s="31">
        <v>43732</v>
      </c>
      <c r="M186" s="22" t="str">
        <f t="shared" si="4"/>
        <v>16%</v>
      </c>
    </row>
    <row r="187" spans="1:13" ht="60" x14ac:dyDescent="0.25">
      <c r="A187" s="69" t="s">
        <v>556</v>
      </c>
      <c r="B187" s="66" t="s">
        <v>1051</v>
      </c>
      <c r="C187" s="84" t="s">
        <v>342</v>
      </c>
      <c r="D187" s="87" t="s">
        <v>960</v>
      </c>
      <c r="E187" s="85" t="s">
        <v>788</v>
      </c>
      <c r="F187" s="88">
        <v>43518</v>
      </c>
      <c r="G187" s="89">
        <v>26400000</v>
      </c>
      <c r="H187" s="84" t="s">
        <v>179</v>
      </c>
      <c r="I187" s="67"/>
      <c r="J187" s="67"/>
      <c r="K187" s="88">
        <v>43521</v>
      </c>
      <c r="L187" s="24">
        <v>43762</v>
      </c>
      <c r="M187" s="22" t="str">
        <f t="shared" si="4"/>
        <v>14%</v>
      </c>
    </row>
    <row r="188" spans="1:13" ht="84" x14ac:dyDescent="0.25">
      <c r="A188" s="69" t="s">
        <v>557</v>
      </c>
      <c r="B188" s="21" t="s">
        <v>219</v>
      </c>
      <c r="C188" s="84" t="s">
        <v>118</v>
      </c>
      <c r="D188" s="87" t="s">
        <v>961</v>
      </c>
      <c r="E188" s="85" t="s">
        <v>789</v>
      </c>
      <c r="F188" s="88">
        <v>43521</v>
      </c>
      <c r="G188" s="89">
        <v>302260000</v>
      </c>
      <c r="H188" s="84" t="s">
        <v>177</v>
      </c>
      <c r="I188" s="67"/>
      <c r="J188" s="67"/>
      <c r="K188" s="88">
        <v>43522</v>
      </c>
      <c r="L188" s="24">
        <v>43794</v>
      </c>
      <c r="M188" s="22" t="str">
        <f t="shared" si="4"/>
        <v>12%</v>
      </c>
    </row>
    <row r="189" spans="1:13" ht="60" x14ac:dyDescent="0.25">
      <c r="A189" s="69" t="s">
        <v>558</v>
      </c>
      <c r="B189" s="21" t="s">
        <v>257</v>
      </c>
      <c r="C189" s="84" t="s">
        <v>67</v>
      </c>
      <c r="D189" s="87" t="s">
        <v>962</v>
      </c>
      <c r="E189" s="85" t="s">
        <v>790</v>
      </c>
      <c r="F189" s="88">
        <v>43521</v>
      </c>
      <c r="G189" s="89">
        <v>600000000</v>
      </c>
      <c r="H189" s="84" t="s">
        <v>1007</v>
      </c>
      <c r="I189" s="67"/>
      <c r="J189" s="67"/>
      <c r="K189" s="86">
        <v>43521</v>
      </c>
      <c r="L189" s="51">
        <v>43640</v>
      </c>
      <c r="M189" s="22" t="str">
        <f t="shared" si="4"/>
        <v>29%</v>
      </c>
    </row>
    <row r="190" spans="1:13" ht="84" x14ac:dyDescent="0.25">
      <c r="A190" s="69" t="s">
        <v>559</v>
      </c>
      <c r="B190" s="21" t="s">
        <v>1045</v>
      </c>
      <c r="C190" s="84" t="s">
        <v>91</v>
      </c>
      <c r="D190" s="87" t="s">
        <v>963</v>
      </c>
      <c r="E190" s="85" t="s">
        <v>791</v>
      </c>
      <c r="F190" s="88">
        <v>43521</v>
      </c>
      <c r="G190" s="89">
        <v>28113750</v>
      </c>
      <c r="H190" s="84" t="s">
        <v>176</v>
      </c>
      <c r="I190" s="67"/>
      <c r="J190" s="67"/>
      <c r="K190" s="88">
        <v>43522</v>
      </c>
      <c r="L190" s="24">
        <v>43824</v>
      </c>
      <c r="M190" s="22" t="str">
        <f t="shared" si="4"/>
        <v>11%</v>
      </c>
    </row>
    <row r="191" spans="1:13" ht="84" x14ac:dyDescent="0.25">
      <c r="A191" s="69" t="s">
        <v>560</v>
      </c>
      <c r="B191" s="21" t="s">
        <v>1045</v>
      </c>
      <c r="C191" s="84" t="s">
        <v>119</v>
      </c>
      <c r="D191" s="87">
        <v>1036639494</v>
      </c>
      <c r="E191" s="85" t="s">
        <v>792</v>
      </c>
      <c r="F191" s="88">
        <v>43521</v>
      </c>
      <c r="G191" s="89">
        <v>30318750</v>
      </c>
      <c r="H191" s="84" t="s">
        <v>176</v>
      </c>
      <c r="I191" s="67"/>
      <c r="J191" s="67"/>
      <c r="K191" s="88">
        <v>43525</v>
      </c>
      <c r="L191" s="24">
        <v>43830</v>
      </c>
      <c r="M191" s="22" t="str">
        <f t="shared" si="4"/>
        <v>10%</v>
      </c>
    </row>
    <row r="192" spans="1:13" ht="36" x14ac:dyDescent="0.25">
      <c r="A192" s="69" t="s">
        <v>561</v>
      </c>
      <c r="B192" s="21" t="s">
        <v>1045</v>
      </c>
      <c r="C192" s="84" t="s">
        <v>80</v>
      </c>
      <c r="D192" s="87" t="s">
        <v>964</v>
      </c>
      <c r="E192" s="85" t="s">
        <v>793</v>
      </c>
      <c r="F192" s="88">
        <v>43521</v>
      </c>
      <c r="G192" s="89">
        <v>26460000</v>
      </c>
      <c r="H192" s="84" t="s">
        <v>176</v>
      </c>
      <c r="I192" s="67"/>
      <c r="J192" s="67"/>
      <c r="K192" s="88">
        <v>43525</v>
      </c>
      <c r="L192" s="24">
        <v>43830</v>
      </c>
      <c r="M192" s="22" t="str">
        <f t="shared" si="4"/>
        <v>10%</v>
      </c>
    </row>
    <row r="193" spans="1:13" ht="84" x14ac:dyDescent="0.25">
      <c r="A193" s="69" t="s">
        <v>562</v>
      </c>
      <c r="B193" s="21" t="s">
        <v>1045</v>
      </c>
      <c r="C193" s="84" t="s">
        <v>84</v>
      </c>
      <c r="D193" s="87" t="s">
        <v>965</v>
      </c>
      <c r="E193" s="85" t="s">
        <v>794</v>
      </c>
      <c r="F193" s="88">
        <v>43522</v>
      </c>
      <c r="G193" s="89">
        <v>26460000</v>
      </c>
      <c r="H193" s="84" t="s">
        <v>176</v>
      </c>
      <c r="I193" s="67"/>
      <c r="J193" s="67"/>
      <c r="K193" s="88">
        <v>43525</v>
      </c>
      <c r="L193" s="24">
        <v>43830</v>
      </c>
      <c r="M193" s="22" t="str">
        <f t="shared" si="4"/>
        <v>10%</v>
      </c>
    </row>
    <row r="194" spans="1:13" ht="60" x14ac:dyDescent="0.25">
      <c r="A194" s="69" t="s">
        <v>563</v>
      </c>
      <c r="B194" s="21" t="s">
        <v>1045</v>
      </c>
      <c r="C194" s="84" t="s">
        <v>81</v>
      </c>
      <c r="D194" s="87" t="s">
        <v>966</v>
      </c>
      <c r="E194" s="85" t="s">
        <v>795</v>
      </c>
      <c r="F194" s="88">
        <v>43522</v>
      </c>
      <c r="G194" s="89">
        <v>26460000</v>
      </c>
      <c r="H194" s="84" t="s">
        <v>176</v>
      </c>
      <c r="I194" s="67"/>
      <c r="J194" s="67"/>
      <c r="K194" s="59">
        <v>43525</v>
      </c>
      <c r="L194" s="51">
        <v>43830</v>
      </c>
      <c r="M194" s="22" t="str">
        <f t="shared" si="4"/>
        <v>10%</v>
      </c>
    </row>
    <row r="195" spans="1:13" ht="84" x14ac:dyDescent="0.25">
      <c r="A195" s="69" t="s">
        <v>564</v>
      </c>
      <c r="B195" s="21" t="s">
        <v>1045</v>
      </c>
      <c r="C195" s="84" t="s">
        <v>83</v>
      </c>
      <c r="D195" s="87" t="s">
        <v>967</v>
      </c>
      <c r="E195" s="85" t="s">
        <v>796</v>
      </c>
      <c r="F195" s="88">
        <v>43522</v>
      </c>
      <c r="G195" s="89">
        <v>28113750</v>
      </c>
      <c r="H195" s="84" t="s">
        <v>176</v>
      </c>
      <c r="I195" s="67"/>
      <c r="J195" s="67"/>
      <c r="K195" s="88">
        <v>43525</v>
      </c>
      <c r="L195" s="24">
        <v>43830</v>
      </c>
      <c r="M195" s="22" t="str">
        <f t="shared" si="4"/>
        <v>10%</v>
      </c>
    </row>
    <row r="196" spans="1:13" ht="72" x14ac:dyDescent="0.25">
      <c r="A196" s="69" t="s">
        <v>565</v>
      </c>
      <c r="B196" s="21" t="s">
        <v>219</v>
      </c>
      <c r="C196" s="84" t="s">
        <v>137</v>
      </c>
      <c r="D196" s="87" t="s">
        <v>968</v>
      </c>
      <c r="E196" s="85" t="s">
        <v>797</v>
      </c>
      <c r="F196" s="88">
        <v>43523</v>
      </c>
      <c r="G196" s="89">
        <v>24200000</v>
      </c>
      <c r="H196" s="84" t="s">
        <v>176</v>
      </c>
      <c r="I196" s="67"/>
      <c r="J196" s="67"/>
      <c r="K196" s="88">
        <v>43525</v>
      </c>
      <c r="L196" s="24">
        <v>43830</v>
      </c>
      <c r="M196" s="22" t="str">
        <f t="shared" si="4"/>
        <v>10%</v>
      </c>
    </row>
    <row r="197" spans="1:13" ht="72" x14ac:dyDescent="0.25">
      <c r="A197" s="69" t="s">
        <v>566</v>
      </c>
      <c r="B197" s="21" t="s">
        <v>219</v>
      </c>
      <c r="C197" s="84" t="s">
        <v>129</v>
      </c>
      <c r="D197" s="87" t="s">
        <v>969</v>
      </c>
      <c r="E197" s="85" t="s">
        <v>798</v>
      </c>
      <c r="F197" s="88">
        <v>43523</v>
      </c>
      <c r="G197" s="89">
        <v>46615620</v>
      </c>
      <c r="H197" s="84" t="s">
        <v>176</v>
      </c>
      <c r="I197" s="67"/>
      <c r="J197" s="67"/>
      <c r="K197" s="88">
        <v>43525</v>
      </c>
      <c r="L197" s="24">
        <v>43830</v>
      </c>
      <c r="M197" s="22" t="str">
        <f t="shared" si="4"/>
        <v>10%</v>
      </c>
    </row>
    <row r="198" spans="1:13" ht="84" x14ac:dyDescent="0.25">
      <c r="A198" s="69" t="s">
        <v>567</v>
      </c>
      <c r="B198" s="21" t="s">
        <v>1045</v>
      </c>
      <c r="C198" s="84" t="s">
        <v>98</v>
      </c>
      <c r="D198" s="87" t="s">
        <v>970</v>
      </c>
      <c r="E198" s="85" t="s">
        <v>799</v>
      </c>
      <c r="F198" s="88">
        <v>43523</v>
      </c>
      <c r="G198" s="89">
        <v>26460000</v>
      </c>
      <c r="H198" s="84" t="s">
        <v>176</v>
      </c>
      <c r="I198" s="67"/>
      <c r="J198" s="67"/>
      <c r="K198" s="88">
        <v>43525</v>
      </c>
      <c r="L198" s="24">
        <v>43830</v>
      </c>
      <c r="M198" s="22" t="str">
        <f t="shared" si="4"/>
        <v>10%</v>
      </c>
    </row>
    <row r="199" spans="1:13" ht="72" x14ac:dyDescent="0.25">
      <c r="A199" s="69" t="s">
        <v>568</v>
      </c>
      <c r="B199" s="21" t="s">
        <v>1045</v>
      </c>
      <c r="C199" s="84" t="s">
        <v>648</v>
      </c>
      <c r="D199" s="87" t="s">
        <v>971</v>
      </c>
      <c r="E199" s="85" t="s">
        <v>800</v>
      </c>
      <c r="F199" s="88">
        <v>43523</v>
      </c>
      <c r="G199" s="89">
        <v>30318750</v>
      </c>
      <c r="H199" s="84" t="s">
        <v>176</v>
      </c>
      <c r="I199" s="67"/>
      <c r="J199" s="67"/>
      <c r="K199" s="88">
        <v>43525</v>
      </c>
      <c r="L199" s="24">
        <v>43830</v>
      </c>
      <c r="M199" s="22" t="str">
        <f t="shared" si="4"/>
        <v>10%</v>
      </c>
    </row>
    <row r="200" spans="1:13" ht="48" x14ac:dyDescent="0.25">
      <c r="A200" s="69" t="s">
        <v>569</v>
      </c>
      <c r="B200" s="21" t="s">
        <v>1045</v>
      </c>
      <c r="C200" s="84" t="s">
        <v>89</v>
      </c>
      <c r="D200" s="87" t="s">
        <v>972</v>
      </c>
      <c r="E200" s="85" t="s">
        <v>801</v>
      </c>
      <c r="F200" s="88">
        <v>43523</v>
      </c>
      <c r="G200" s="89">
        <v>30318750</v>
      </c>
      <c r="H200" s="84" t="s">
        <v>176</v>
      </c>
      <c r="I200" s="67"/>
      <c r="J200" s="67"/>
      <c r="K200" s="88">
        <v>43525</v>
      </c>
      <c r="L200" s="24">
        <v>43830</v>
      </c>
      <c r="M200" s="22" t="str">
        <f t="shared" si="4"/>
        <v>10%</v>
      </c>
    </row>
    <row r="201" spans="1:13" ht="48" x14ac:dyDescent="0.25">
      <c r="A201" s="69" t="s">
        <v>570</v>
      </c>
      <c r="B201" s="87" t="s">
        <v>263</v>
      </c>
      <c r="C201" s="84" t="s">
        <v>649</v>
      </c>
      <c r="D201" s="87" t="s">
        <v>170</v>
      </c>
      <c r="E201" s="85" t="s">
        <v>802</v>
      </c>
      <c r="F201" s="88">
        <v>43523</v>
      </c>
      <c r="G201" s="89" t="s">
        <v>170</v>
      </c>
      <c r="H201" s="84" t="s">
        <v>176</v>
      </c>
      <c r="I201" s="67"/>
      <c r="J201" s="67"/>
      <c r="K201" s="88" t="s">
        <v>170</v>
      </c>
      <c r="L201" s="24" t="s">
        <v>170</v>
      </c>
      <c r="M201" s="22" t="e">
        <f t="shared" si="4"/>
        <v>#VALUE!</v>
      </c>
    </row>
    <row r="202" spans="1:13" ht="84" x14ac:dyDescent="0.25">
      <c r="A202" s="69" t="s">
        <v>571</v>
      </c>
      <c r="B202" s="21" t="s">
        <v>1045</v>
      </c>
      <c r="C202" s="84" t="s">
        <v>79</v>
      </c>
      <c r="D202" s="87" t="s">
        <v>973</v>
      </c>
      <c r="E202" s="85" t="s">
        <v>803</v>
      </c>
      <c r="F202" s="88">
        <v>43523</v>
      </c>
      <c r="G202" s="89">
        <v>30318750</v>
      </c>
      <c r="H202" s="84" t="s">
        <v>176</v>
      </c>
      <c r="I202" s="67"/>
      <c r="J202" s="67"/>
      <c r="K202" s="88">
        <v>43525</v>
      </c>
      <c r="L202" s="24">
        <v>43830</v>
      </c>
      <c r="M202" s="22" t="str">
        <f t="shared" si="4"/>
        <v>10%</v>
      </c>
    </row>
    <row r="203" spans="1:13" ht="60" x14ac:dyDescent="0.25">
      <c r="A203" s="69" t="s">
        <v>572</v>
      </c>
      <c r="B203" s="87" t="s">
        <v>263</v>
      </c>
      <c r="C203" s="84" t="s">
        <v>650</v>
      </c>
      <c r="D203" s="87" t="s">
        <v>974</v>
      </c>
      <c r="E203" s="85" t="s">
        <v>804</v>
      </c>
      <c r="F203" s="88">
        <v>43524</v>
      </c>
      <c r="G203" s="89">
        <v>28000000</v>
      </c>
      <c r="H203" s="84" t="s">
        <v>176</v>
      </c>
      <c r="I203" s="67"/>
      <c r="J203" s="67"/>
      <c r="K203" s="88">
        <v>43525</v>
      </c>
      <c r="L203" s="24">
        <v>43830</v>
      </c>
      <c r="M203" s="22" t="str">
        <f t="shared" si="4"/>
        <v>10%</v>
      </c>
    </row>
    <row r="204" spans="1:13" ht="48" x14ac:dyDescent="0.25">
      <c r="A204" s="69" t="s">
        <v>573</v>
      </c>
      <c r="B204" s="21" t="s">
        <v>219</v>
      </c>
      <c r="C204" s="84" t="s">
        <v>651</v>
      </c>
      <c r="D204" s="87" t="s">
        <v>975</v>
      </c>
      <c r="E204" s="85" t="s">
        <v>805</v>
      </c>
      <c r="F204" s="88">
        <v>43524</v>
      </c>
      <c r="G204" s="89">
        <v>280000000</v>
      </c>
      <c r="H204" s="84" t="s">
        <v>177</v>
      </c>
      <c r="I204" s="67"/>
      <c r="J204" s="67"/>
      <c r="K204" s="88">
        <v>43525</v>
      </c>
      <c r="L204" s="24">
        <v>43799</v>
      </c>
      <c r="M204" s="22" t="str">
        <f t="shared" si="4"/>
        <v>11%</v>
      </c>
    </row>
    <row r="205" spans="1:13" ht="48" x14ac:dyDescent="0.25">
      <c r="A205" s="69" t="s">
        <v>574</v>
      </c>
      <c r="B205" s="21" t="s">
        <v>1045</v>
      </c>
      <c r="C205" s="84" t="s">
        <v>61</v>
      </c>
      <c r="D205" s="87" t="s">
        <v>853</v>
      </c>
      <c r="E205" s="85" t="s">
        <v>806</v>
      </c>
      <c r="F205" s="88">
        <v>43524</v>
      </c>
      <c r="G205" s="89">
        <v>881827959</v>
      </c>
      <c r="H205" s="84" t="s">
        <v>176</v>
      </c>
      <c r="I205" s="67"/>
      <c r="J205" s="67"/>
      <c r="K205" s="59">
        <v>43525</v>
      </c>
      <c r="L205" s="51">
        <v>43830</v>
      </c>
      <c r="M205" s="22" t="str">
        <f t="shared" si="4"/>
        <v>10%</v>
      </c>
    </row>
    <row r="206" spans="1:13" ht="36" x14ac:dyDescent="0.25">
      <c r="A206" s="69" t="s">
        <v>575</v>
      </c>
      <c r="B206" s="21" t="s">
        <v>1045</v>
      </c>
      <c r="C206" s="84" t="s">
        <v>96</v>
      </c>
      <c r="D206" s="87" t="s">
        <v>976</v>
      </c>
      <c r="E206" s="85" t="s">
        <v>807</v>
      </c>
      <c r="F206" s="88">
        <v>43524</v>
      </c>
      <c r="G206" s="89">
        <v>23152500</v>
      </c>
      <c r="H206" s="84" t="s">
        <v>176</v>
      </c>
      <c r="I206" s="67"/>
      <c r="J206" s="67"/>
      <c r="K206" s="59">
        <v>43525</v>
      </c>
      <c r="L206" s="51">
        <v>43830</v>
      </c>
      <c r="M206" s="22" t="str">
        <f t="shared" si="4"/>
        <v>10%</v>
      </c>
    </row>
    <row r="207" spans="1:13" ht="60" x14ac:dyDescent="0.25">
      <c r="A207" s="69" t="s">
        <v>576</v>
      </c>
      <c r="B207" s="21" t="s">
        <v>1045</v>
      </c>
      <c r="C207" s="84" t="s">
        <v>652</v>
      </c>
      <c r="D207" s="87" t="s">
        <v>977</v>
      </c>
      <c r="E207" s="85" t="s">
        <v>808</v>
      </c>
      <c r="F207" s="88">
        <v>43524</v>
      </c>
      <c r="G207" s="89">
        <v>30318750</v>
      </c>
      <c r="H207" s="84" t="s">
        <v>176</v>
      </c>
      <c r="I207" s="67"/>
      <c r="J207" s="67"/>
      <c r="K207" s="88">
        <v>43525</v>
      </c>
      <c r="L207" s="24">
        <v>43830</v>
      </c>
      <c r="M207" s="22" t="str">
        <f t="shared" si="4"/>
        <v>10%</v>
      </c>
    </row>
    <row r="208" spans="1:13" ht="36" x14ac:dyDescent="0.25">
      <c r="A208" s="69" t="s">
        <v>577</v>
      </c>
      <c r="B208" s="21" t="s">
        <v>220</v>
      </c>
      <c r="C208" s="84" t="s">
        <v>290</v>
      </c>
      <c r="D208" s="87" t="s">
        <v>282</v>
      </c>
      <c r="E208" s="85" t="s">
        <v>809</v>
      </c>
      <c r="F208" s="88">
        <v>43524</v>
      </c>
      <c r="G208" s="89">
        <v>362603758</v>
      </c>
      <c r="H208" s="84" t="s">
        <v>176</v>
      </c>
      <c r="I208" s="67"/>
      <c r="J208" s="67"/>
      <c r="K208" s="88">
        <v>43525</v>
      </c>
      <c r="L208" s="24">
        <v>43830</v>
      </c>
      <c r="M208" s="22" t="str">
        <f t="shared" si="4"/>
        <v>10%</v>
      </c>
    </row>
    <row r="209" spans="1:13" ht="72" x14ac:dyDescent="0.25">
      <c r="A209" s="69" t="s">
        <v>578</v>
      </c>
      <c r="B209" s="84" t="s">
        <v>1049</v>
      </c>
      <c r="C209" s="84" t="s">
        <v>653</v>
      </c>
      <c r="D209" s="87" t="s">
        <v>978</v>
      </c>
      <c r="E209" s="85" t="s">
        <v>810</v>
      </c>
      <c r="F209" s="88">
        <v>43524</v>
      </c>
      <c r="G209" s="89">
        <v>19681291</v>
      </c>
      <c r="H209" s="84" t="s">
        <v>176</v>
      </c>
      <c r="I209" s="67"/>
      <c r="J209" s="67"/>
      <c r="K209" s="88">
        <v>43525</v>
      </c>
      <c r="L209" s="24">
        <v>43830</v>
      </c>
      <c r="M209" s="22" t="str">
        <f t="shared" si="4"/>
        <v>10%</v>
      </c>
    </row>
    <row r="210" spans="1:13" ht="48" x14ac:dyDescent="0.25">
      <c r="A210" s="69" t="s">
        <v>579</v>
      </c>
      <c r="B210" s="66" t="s">
        <v>1046</v>
      </c>
      <c r="C210" s="84" t="s">
        <v>654</v>
      </c>
      <c r="D210" s="87" t="s">
        <v>979</v>
      </c>
      <c r="E210" s="85" t="s">
        <v>811</v>
      </c>
      <c r="F210" s="88">
        <v>43524</v>
      </c>
      <c r="G210" s="89">
        <v>24000000</v>
      </c>
      <c r="H210" s="84" t="s">
        <v>173</v>
      </c>
      <c r="I210" s="67"/>
      <c r="J210" s="67"/>
      <c r="K210" s="88">
        <v>43525</v>
      </c>
      <c r="L210" s="24">
        <v>43708</v>
      </c>
      <c r="M210" s="22" t="str">
        <f t="shared" si="4"/>
        <v>16%</v>
      </c>
    </row>
    <row r="211" spans="1:13" ht="72" x14ac:dyDescent="0.25">
      <c r="A211" s="69" t="s">
        <v>580</v>
      </c>
      <c r="B211" s="21" t="s">
        <v>1045</v>
      </c>
      <c r="C211" s="84" t="s">
        <v>655</v>
      </c>
      <c r="D211" s="87" t="s">
        <v>980</v>
      </c>
      <c r="E211" s="85" t="s">
        <v>812</v>
      </c>
      <c r="F211" s="88">
        <v>43524</v>
      </c>
      <c r="G211" s="89">
        <v>30318750</v>
      </c>
      <c r="H211" s="84" t="s">
        <v>176</v>
      </c>
      <c r="I211" s="67"/>
      <c r="J211" s="67"/>
      <c r="K211" s="88">
        <v>43525</v>
      </c>
      <c r="L211" s="24">
        <v>43830</v>
      </c>
      <c r="M211" s="22" t="str">
        <f t="shared" si="4"/>
        <v>10%</v>
      </c>
    </row>
    <row r="212" spans="1:13" ht="60" x14ac:dyDescent="0.25">
      <c r="A212" s="69" t="s">
        <v>581</v>
      </c>
      <c r="B212" s="21" t="s">
        <v>1045</v>
      </c>
      <c r="C212" s="84" t="s">
        <v>106</v>
      </c>
      <c r="D212" s="87" t="s">
        <v>981</v>
      </c>
      <c r="E212" s="85" t="s">
        <v>813</v>
      </c>
      <c r="F212" s="88">
        <v>43524</v>
      </c>
      <c r="G212" s="89">
        <v>30318750</v>
      </c>
      <c r="H212" s="84" t="s">
        <v>176</v>
      </c>
      <c r="I212" s="67"/>
      <c r="J212" s="67"/>
      <c r="K212" s="88">
        <v>43525</v>
      </c>
      <c r="L212" s="24">
        <v>43830</v>
      </c>
      <c r="M212" s="22" t="str">
        <f t="shared" si="4"/>
        <v>10%</v>
      </c>
    </row>
    <row r="213" spans="1:13" ht="84" x14ac:dyDescent="0.25">
      <c r="A213" s="69" t="s">
        <v>582</v>
      </c>
      <c r="B213" s="21" t="s">
        <v>1045</v>
      </c>
      <c r="C213" s="84" t="s">
        <v>95</v>
      </c>
      <c r="D213" s="87" t="s">
        <v>982</v>
      </c>
      <c r="E213" s="85" t="s">
        <v>814</v>
      </c>
      <c r="F213" s="88">
        <v>43524</v>
      </c>
      <c r="G213" s="89">
        <v>28130150</v>
      </c>
      <c r="H213" s="84" t="s">
        <v>176</v>
      </c>
      <c r="I213" s="67"/>
      <c r="J213" s="67"/>
      <c r="K213" s="88">
        <v>43525</v>
      </c>
      <c r="L213" s="24">
        <v>43830</v>
      </c>
      <c r="M213" s="22" t="str">
        <f t="shared" si="4"/>
        <v>10%</v>
      </c>
    </row>
    <row r="214" spans="1:13" ht="96" x14ac:dyDescent="0.25">
      <c r="A214" s="69" t="s">
        <v>583</v>
      </c>
      <c r="B214" s="21" t="s">
        <v>1045</v>
      </c>
      <c r="C214" s="84" t="s">
        <v>656</v>
      </c>
      <c r="D214" s="87" t="s">
        <v>983</v>
      </c>
      <c r="E214" s="69" t="s">
        <v>815</v>
      </c>
      <c r="F214" s="88">
        <v>43524</v>
      </c>
      <c r="G214" s="89">
        <v>30318750</v>
      </c>
      <c r="H214" s="84" t="s">
        <v>176</v>
      </c>
      <c r="I214" s="67"/>
      <c r="J214" s="67"/>
      <c r="K214" s="88">
        <v>43525</v>
      </c>
      <c r="L214" s="24">
        <v>43830</v>
      </c>
      <c r="M214" s="22" t="str">
        <f t="shared" si="4"/>
        <v>10%</v>
      </c>
    </row>
    <row r="215" spans="1:13" ht="60" x14ac:dyDescent="0.25">
      <c r="A215" s="69" t="s">
        <v>584</v>
      </c>
      <c r="B215" s="84" t="s">
        <v>242</v>
      </c>
      <c r="C215" s="84" t="s">
        <v>339</v>
      </c>
      <c r="D215" s="87" t="s">
        <v>984</v>
      </c>
      <c r="E215" s="85" t="s">
        <v>816</v>
      </c>
      <c r="F215" s="88">
        <v>43524</v>
      </c>
      <c r="G215" s="89">
        <v>26400000</v>
      </c>
      <c r="H215" s="84" t="s">
        <v>179</v>
      </c>
      <c r="I215" s="67"/>
      <c r="J215" s="67"/>
      <c r="K215" s="88">
        <v>43525</v>
      </c>
      <c r="L215" s="24">
        <v>43769</v>
      </c>
      <c r="M215" s="22" t="str">
        <f t="shared" si="4"/>
        <v>12%</v>
      </c>
    </row>
    <row r="216" spans="1:13" ht="96" x14ac:dyDescent="0.25">
      <c r="A216" s="69" t="s">
        <v>585</v>
      </c>
      <c r="B216" s="21" t="s">
        <v>219</v>
      </c>
      <c r="C216" s="84" t="s">
        <v>109</v>
      </c>
      <c r="D216" s="87" t="s">
        <v>925</v>
      </c>
      <c r="E216" s="85" t="s">
        <v>817</v>
      </c>
      <c r="F216" s="88">
        <v>43525</v>
      </c>
      <c r="G216" s="89">
        <v>451903320</v>
      </c>
      <c r="H216" s="84" t="s">
        <v>179</v>
      </c>
      <c r="I216" s="67"/>
      <c r="J216" s="67"/>
      <c r="K216" s="59">
        <v>43525</v>
      </c>
      <c r="L216" s="31">
        <v>43769</v>
      </c>
      <c r="M216" s="22" t="str">
        <f t="shared" si="4"/>
        <v>12%</v>
      </c>
    </row>
    <row r="217" spans="1:13" ht="36" x14ac:dyDescent="0.25">
      <c r="A217" s="69" t="s">
        <v>586</v>
      </c>
      <c r="B217" s="66" t="s">
        <v>1049</v>
      </c>
      <c r="C217" s="84" t="s">
        <v>657</v>
      </c>
      <c r="D217" s="87" t="s">
        <v>170</v>
      </c>
      <c r="E217" s="85" t="s">
        <v>818</v>
      </c>
      <c r="F217" s="88">
        <v>43525</v>
      </c>
      <c r="G217" s="89" t="s">
        <v>170</v>
      </c>
      <c r="H217" s="84"/>
      <c r="I217" s="67"/>
      <c r="J217" s="67"/>
      <c r="K217" s="92" t="s">
        <v>170</v>
      </c>
      <c r="L217" s="75" t="s">
        <v>170</v>
      </c>
      <c r="M217" s="22" t="e">
        <f t="shared" si="4"/>
        <v>#VALUE!</v>
      </c>
    </row>
    <row r="218" spans="1:13" ht="96" x14ac:dyDescent="0.25">
      <c r="A218" s="69" t="s">
        <v>587</v>
      </c>
      <c r="B218" s="21" t="s">
        <v>1045</v>
      </c>
      <c r="C218" s="84" t="s">
        <v>658</v>
      </c>
      <c r="D218" s="87" t="s">
        <v>985</v>
      </c>
      <c r="E218" s="85" t="s">
        <v>819</v>
      </c>
      <c r="F218" s="88">
        <v>43525</v>
      </c>
      <c r="G218" s="89">
        <v>26460000</v>
      </c>
      <c r="H218" s="84" t="s">
        <v>176</v>
      </c>
      <c r="I218" s="67"/>
      <c r="J218" s="67"/>
      <c r="K218" s="88">
        <v>43525</v>
      </c>
      <c r="L218" s="24">
        <v>43830</v>
      </c>
      <c r="M218" s="22" t="str">
        <f t="shared" si="4"/>
        <v>10%</v>
      </c>
    </row>
    <row r="219" spans="1:13" ht="108" x14ac:dyDescent="0.25">
      <c r="A219" s="69" t="s">
        <v>588</v>
      </c>
      <c r="B219" s="21" t="s">
        <v>257</v>
      </c>
      <c r="C219" s="84" t="s">
        <v>331</v>
      </c>
      <c r="D219" s="87" t="s">
        <v>986</v>
      </c>
      <c r="E219" s="85" t="s">
        <v>820</v>
      </c>
      <c r="F219" s="88">
        <v>43525</v>
      </c>
      <c r="G219" s="89">
        <v>33600000</v>
      </c>
      <c r="H219" s="84" t="s">
        <v>1007</v>
      </c>
      <c r="I219" s="67"/>
      <c r="J219" s="67"/>
      <c r="K219" s="88">
        <v>43525</v>
      </c>
      <c r="L219" s="24">
        <v>43646</v>
      </c>
      <c r="M219" s="22" t="str">
        <f t="shared" si="4"/>
        <v>25%</v>
      </c>
    </row>
    <row r="220" spans="1:13" ht="42" customHeight="1" x14ac:dyDescent="0.25">
      <c r="A220" s="69" t="s">
        <v>589</v>
      </c>
      <c r="B220" s="21" t="s">
        <v>1045</v>
      </c>
      <c r="C220" s="84" t="s">
        <v>77</v>
      </c>
      <c r="D220" s="87" t="s">
        <v>987</v>
      </c>
      <c r="E220" s="85" t="s">
        <v>821</v>
      </c>
      <c r="F220" s="88">
        <v>43525</v>
      </c>
      <c r="G220" s="89">
        <v>26460000</v>
      </c>
      <c r="H220" s="84" t="s">
        <v>176</v>
      </c>
      <c r="I220" s="67"/>
      <c r="J220" s="67"/>
      <c r="K220" s="86">
        <v>43525</v>
      </c>
      <c r="L220" s="31">
        <v>43830</v>
      </c>
      <c r="M220" s="22" t="str">
        <f t="shared" si="4"/>
        <v>10%</v>
      </c>
    </row>
    <row r="221" spans="1:13" ht="84" x14ac:dyDescent="0.25">
      <c r="A221" s="69" t="s">
        <v>590</v>
      </c>
      <c r="B221" s="21" t="s">
        <v>1045</v>
      </c>
      <c r="C221" s="84" t="s">
        <v>93</v>
      </c>
      <c r="D221" s="87" t="s">
        <v>986</v>
      </c>
      <c r="E221" s="85" t="s">
        <v>822</v>
      </c>
      <c r="F221" s="88">
        <v>43525</v>
      </c>
      <c r="G221" s="89">
        <v>30318750</v>
      </c>
      <c r="H221" s="84" t="s">
        <v>176</v>
      </c>
      <c r="I221" s="67"/>
      <c r="J221" s="67"/>
      <c r="K221" s="88">
        <v>43525</v>
      </c>
      <c r="L221" s="24">
        <v>43646</v>
      </c>
      <c r="M221" s="22" t="str">
        <f t="shared" si="4"/>
        <v>25%</v>
      </c>
    </row>
    <row r="222" spans="1:13" ht="60" x14ac:dyDescent="0.25">
      <c r="A222" s="69" t="s">
        <v>591</v>
      </c>
      <c r="B222" s="21" t="s">
        <v>257</v>
      </c>
      <c r="C222" s="84" t="s">
        <v>659</v>
      </c>
      <c r="D222" s="87" t="s">
        <v>988</v>
      </c>
      <c r="E222" s="69" t="s">
        <v>823</v>
      </c>
      <c r="F222" s="88">
        <v>43525</v>
      </c>
      <c r="G222" s="89">
        <v>44100000</v>
      </c>
      <c r="H222" s="84" t="s">
        <v>176</v>
      </c>
      <c r="I222" s="67"/>
      <c r="J222" s="67"/>
      <c r="K222" s="88">
        <v>43525</v>
      </c>
      <c r="L222" s="24">
        <v>43830</v>
      </c>
      <c r="M222" s="22" t="str">
        <f t="shared" si="4"/>
        <v>10%</v>
      </c>
    </row>
    <row r="223" spans="1:13" ht="48" x14ac:dyDescent="0.25">
      <c r="A223" s="69" t="s">
        <v>592</v>
      </c>
      <c r="B223" s="21" t="s">
        <v>203</v>
      </c>
      <c r="C223" s="84" t="s">
        <v>660</v>
      </c>
      <c r="D223" s="87" t="s">
        <v>989</v>
      </c>
      <c r="E223" s="69" t="s">
        <v>824</v>
      </c>
      <c r="F223" s="88">
        <v>43525</v>
      </c>
      <c r="G223" s="68" t="s">
        <v>850</v>
      </c>
      <c r="H223" s="84" t="s">
        <v>172</v>
      </c>
      <c r="I223" s="67"/>
      <c r="J223" s="67"/>
      <c r="K223" s="88">
        <v>43525</v>
      </c>
      <c r="L223" s="24">
        <v>43889</v>
      </c>
      <c r="M223" s="22" t="str">
        <f t="shared" si="4"/>
        <v>8%</v>
      </c>
    </row>
    <row r="224" spans="1:13" ht="60" x14ac:dyDescent="0.25">
      <c r="A224" s="69" t="s">
        <v>593</v>
      </c>
      <c r="B224" s="84" t="s">
        <v>243</v>
      </c>
      <c r="C224" s="84" t="s">
        <v>358</v>
      </c>
      <c r="D224" s="87" t="s">
        <v>990</v>
      </c>
      <c r="E224" s="69" t="s">
        <v>825</v>
      </c>
      <c r="F224" s="88">
        <v>43528</v>
      </c>
      <c r="G224" s="89">
        <v>60499999</v>
      </c>
      <c r="H224" s="84" t="s">
        <v>1037</v>
      </c>
      <c r="I224" s="67"/>
      <c r="J224" s="67"/>
      <c r="K224" s="88">
        <v>43529</v>
      </c>
      <c r="L224" s="24">
        <v>43830</v>
      </c>
      <c r="M224" s="22" t="str">
        <f t="shared" si="4"/>
        <v>9%</v>
      </c>
    </row>
    <row r="225" spans="1:13" ht="60" x14ac:dyDescent="0.25">
      <c r="A225" s="69" t="s">
        <v>594</v>
      </c>
      <c r="B225" s="87" t="s">
        <v>194</v>
      </c>
      <c r="C225" s="84" t="s">
        <v>142</v>
      </c>
      <c r="D225" s="87" t="s">
        <v>991</v>
      </c>
      <c r="E225" s="69" t="s">
        <v>826</v>
      </c>
      <c r="F225" s="88">
        <v>43529</v>
      </c>
      <c r="G225" s="89">
        <v>24733853</v>
      </c>
      <c r="H225" s="84" t="s">
        <v>1038</v>
      </c>
      <c r="I225" s="67"/>
      <c r="J225" s="67"/>
      <c r="K225" s="88">
        <v>43529</v>
      </c>
      <c r="L225" s="24">
        <v>43830</v>
      </c>
      <c r="M225" s="22" t="str">
        <f t="shared" si="4"/>
        <v>9%</v>
      </c>
    </row>
    <row r="226" spans="1:13" ht="84" x14ac:dyDescent="0.25">
      <c r="A226" s="69" t="s">
        <v>595</v>
      </c>
      <c r="B226" s="84" t="s">
        <v>1046</v>
      </c>
      <c r="C226" s="84" t="s">
        <v>341</v>
      </c>
      <c r="D226" s="87" t="s">
        <v>992</v>
      </c>
      <c r="E226" s="69" t="s">
        <v>827</v>
      </c>
      <c r="F226" s="88">
        <v>43530</v>
      </c>
      <c r="G226" s="89">
        <v>40000000</v>
      </c>
      <c r="H226" s="84" t="s">
        <v>1039</v>
      </c>
      <c r="I226" s="67"/>
      <c r="J226" s="67"/>
      <c r="K226" s="88">
        <v>43531</v>
      </c>
      <c r="L226" s="24">
        <v>43830</v>
      </c>
      <c r="M226" s="22" t="str">
        <f t="shared" si="4"/>
        <v>8%</v>
      </c>
    </row>
    <row r="227" spans="1:13" ht="24" x14ac:dyDescent="0.25">
      <c r="A227" s="69" t="s">
        <v>596</v>
      </c>
      <c r="B227" s="21" t="s">
        <v>203</v>
      </c>
      <c r="C227" s="84" t="s">
        <v>661</v>
      </c>
      <c r="D227" s="87" t="s">
        <v>993</v>
      </c>
      <c r="E227" s="69" t="s">
        <v>828</v>
      </c>
      <c r="F227" s="88">
        <v>43531</v>
      </c>
      <c r="G227" s="89">
        <v>56168000</v>
      </c>
      <c r="H227" s="84" t="s">
        <v>1040</v>
      </c>
      <c r="I227" s="67"/>
      <c r="J227" s="67"/>
      <c r="K227" s="88">
        <v>43532</v>
      </c>
      <c r="L227" s="24">
        <v>43532</v>
      </c>
      <c r="M227" s="22" t="e">
        <f t="shared" si="4"/>
        <v>#DIV/0!</v>
      </c>
    </row>
    <row r="228" spans="1:13" ht="48" x14ac:dyDescent="0.25">
      <c r="A228" s="69" t="s">
        <v>597</v>
      </c>
      <c r="B228" s="21" t="s">
        <v>203</v>
      </c>
      <c r="C228" s="84" t="s">
        <v>662</v>
      </c>
      <c r="D228" s="87" t="s">
        <v>994</v>
      </c>
      <c r="E228" s="85" t="s">
        <v>829</v>
      </c>
      <c r="F228" s="88">
        <v>43535</v>
      </c>
      <c r="G228" s="68" t="s">
        <v>851</v>
      </c>
      <c r="H228" s="87" t="s">
        <v>172</v>
      </c>
      <c r="I228" s="67"/>
      <c r="J228" s="67"/>
      <c r="K228" s="88">
        <v>43535</v>
      </c>
      <c r="L228" s="24">
        <v>43900</v>
      </c>
      <c r="M228" s="22" t="str">
        <f t="shared" si="4"/>
        <v>5%</v>
      </c>
    </row>
    <row r="229" spans="1:13" ht="96" x14ac:dyDescent="0.25">
      <c r="A229" s="69" t="s">
        <v>598</v>
      </c>
      <c r="B229" s="21" t="s">
        <v>219</v>
      </c>
      <c r="C229" s="84" t="s">
        <v>663</v>
      </c>
      <c r="D229" s="87" t="s">
        <v>995</v>
      </c>
      <c r="E229" s="85" t="s">
        <v>830</v>
      </c>
      <c r="F229" s="88">
        <v>43536</v>
      </c>
      <c r="G229" s="89">
        <v>336857400</v>
      </c>
      <c r="H229" s="87" t="s">
        <v>177</v>
      </c>
      <c r="I229" s="67"/>
      <c r="J229" s="67"/>
      <c r="K229" s="88">
        <v>43536</v>
      </c>
      <c r="L229" s="24">
        <v>43810</v>
      </c>
      <c r="M229" s="22" t="str">
        <f t="shared" si="4"/>
        <v>7%</v>
      </c>
    </row>
    <row r="230" spans="1:13" ht="60" x14ac:dyDescent="0.25">
      <c r="A230" s="69" t="s">
        <v>599</v>
      </c>
      <c r="B230" s="87" t="s">
        <v>1047</v>
      </c>
      <c r="C230" s="84" t="s">
        <v>664</v>
      </c>
      <c r="D230" s="87" t="s">
        <v>996</v>
      </c>
      <c r="E230" s="85" t="s">
        <v>831</v>
      </c>
      <c r="F230" s="88">
        <v>43720</v>
      </c>
      <c r="G230" s="89">
        <v>49000000</v>
      </c>
      <c r="H230" s="87" t="s">
        <v>181</v>
      </c>
      <c r="I230" s="67"/>
      <c r="J230" s="67"/>
      <c r="K230" s="88">
        <v>43536</v>
      </c>
      <c r="L230" s="24">
        <v>43749</v>
      </c>
      <c r="M230" s="22" t="str">
        <f t="shared" si="4"/>
        <v>9%</v>
      </c>
    </row>
    <row r="231" spans="1:13" ht="60" x14ac:dyDescent="0.25">
      <c r="A231" s="69" t="s">
        <v>600</v>
      </c>
      <c r="B231" s="66" t="s">
        <v>242</v>
      </c>
      <c r="C231" s="84" t="s">
        <v>665</v>
      </c>
      <c r="D231" s="87" t="s">
        <v>997</v>
      </c>
      <c r="E231" s="85" t="s">
        <v>832</v>
      </c>
      <c r="F231" s="88">
        <v>43536</v>
      </c>
      <c r="G231" s="89">
        <v>45000000</v>
      </c>
      <c r="H231" s="87" t="s">
        <v>177</v>
      </c>
      <c r="I231" s="67"/>
      <c r="J231" s="67"/>
      <c r="K231" s="88">
        <v>43537</v>
      </c>
      <c r="L231" s="24">
        <v>43811</v>
      </c>
      <c r="M231" s="22" t="str">
        <f t="shared" si="4"/>
        <v>7%</v>
      </c>
    </row>
    <row r="232" spans="1:13" ht="60" x14ac:dyDescent="0.25">
      <c r="A232" s="69" t="s">
        <v>601</v>
      </c>
      <c r="B232" s="21" t="s">
        <v>1045</v>
      </c>
      <c r="C232" s="84" t="s">
        <v>666</v>
      </c>
      <c r="D232" s="87" t="s">
        <v>998</v>
      </c>
      <c r="E232" s="85" t="s">
        <v>833</v>
      </c>
      <c r="F232" s="88">
        <v>43536</v>
      </c>
      <c r="G232" s="89">
        <v>52200000</v>
      </c>
      <c r="H232" s="87" t="s">
        <v>177</v>
      </c>
      <c r="I232" s="67"/>
      <c r="J232" s="67"/>
      <c r="K232" s="88">
        <v>43537</v>
      </c>
      <c r="L232" s="24">
        <v>43811</v>
      </c>
      <c r="M232" s="22" t="str">
        <f t="shared" si="4"/>
        <v>7%</v>
      </c>
    </row>
    <row r="233" spans="1:13" ht="36" x14ac:dyDescent="0.25">
      <c r="A233" s="69" t="s">
        <v>602</v>
      </c>
      <c r="B233" s="66" t="s">
        <v>1050</v>
      </c>
      <c r="C233" s="84" t="s">
        <v>657</v>
      </c>
      <c r="D233" s="87" t="s">
        <v>999</v>
      </c>
      <c r="E233" s="85" t="s">
        <v>778</v>
      </c>
      <c r="F233" s="88">
        <v>43537</v>
      </c>
      <c r="G233" s="89">
        <v>20412180</v>
      </c>
      <c r="H233" s="87" t="s">
        <v>177</v>
      </c>
      <c r="I233" s="67"/>
      <c r="J233" s="67"/>
      <c r="K233" s="88">
        <v>43538</v>
      </c>
      <c r="L233" s="24">
        <v>43812</v>
      </c>
      <c r="M233" s="22" t="str">
        <f t="shared" si="4"/>
        <v>6%</v>
      </c>
    </row>
    <row r="234" spans="1:13" ht="36.75" x14ac:dyDescent="0.25">
      <c r="A234" s="69" t="s">
        <v>603</v>
      </c>
      <c r="B234" s="66" t="s">
        <v>1046</v>
      </c>
      <c r="C234" s="84" t="s">
        <v>667</v>
      </c>
      <c r="D234" s="87" t="s">
        <v>1000</v>
      </c>
      <c r="E234" s="85" t="s">
        <v>834</v>
      </c>
      <c r="F234" s="88">
        <v>43538</v>
      </c>
      <c r="G234" s="89">
        <v>2266110</v>
      </c>
      <c r="H234" s="84" t="s">
        <v>1041</v>
      </c>
      <c r="I234" s="67"/>
      <c r="J234" s="67"/>
      <c r="K234" s="88">
        <v>43539</v>
      </c>
      <c r="L234" s="24">
        <v>43828</v>
      </c>
      <c r="M234" s="22" t="str">
        <f t="shared" si="4"/>
        <v>6%</v>
      </c>
    </row>
    <row r="235" spans="1:13" ht="60" x14ac:dyDescent="0.25">
      <c r="A235" s="69" t="s">
        <v>604</v>
      </c>
      <c r="B235" s="21" t="s">
        <v>219</v>
      </c>
      <c r="C235" s="84" t="s">
        <v>668</v>
      </c>
      <c r="D235" s="87" t="s">
        <v>1001</v>
      </c>
      <c r="E235" s="85" t="s">
        <v>835</v>
      </c>
      <c r="F235" s="88">
        <v>43538</v>
      </c>
      <c r="G235" s="89">
        <v>2895826945</v>
      </c>
      <c r="H235" s="87" t="s">
        <v>174</v>
      </c>
      <c r="I235" s="67"/>
      <c r="J235" s="67"/>
      <c r="K235" s="86">
        <v>43539</v>
      </c>
      <c r="L235" s="31">
        <v>43691</v>
      </c>
      <c r="M235" s="22" t="str">
        <f t="shared" si="4"/>
        <v>11%</v>
      </c>
    </row>
    <row r="236" spans="1:13" s="54" customFormat="1" ht="36" x14ac:dyDescent="0.25">
      <c r="A236" s="38" t="s">
        <v>605</v>
      </c>
      <c r="B236" s="22" t="s">
        <v>263</v>
      </c>
      <c r="C236" s="21" t="s">
        <v>145</v>
      </c>
      <c r="D236" s="26" t="s">
        <v>1114</v>
      </c>
      <c r="E236" s="32" t="s">
        <v>836</v>
      </c>
      <c r="F236" s="24">
        <v>43538</v>
      </c>
      <c r="G236" s="36">
        <v>1400000000</v>
      </c>
      <c r="H236" s="21" t="s">
        <v>1041</v>
      </c>
      <c r="I236" s="49"/>
      <c r="J236" s="49"/>
      <c r="K236" s="40">
        <v>43542</v>
      </c>
      <c r="L236" s="40">
        <v>43830</v>
      </c>
      <c r="M236" s="22" t="str">
        <f t="shared" si="4"/>
        <v>5%</v>
      </c>
    </row>
    <row r="237" spans="1:13" ht="72" x14ac:dyDescent="0.25">
      <c r="A237" s="38" t="s">
        <v>606</v>
      </c>
      <c r="B237" s="21" t="s">
        <v>1052</v>
      </c>
      <c r="C237" s="21" t="s">
        <v>669</v>
      </c>
      <c r="D237" s="22" t="s">
        <v>1002</v>
      </c>
      <c r="E237" s="32" t="s">
        <v>837</v>
      </c>
      <c r="F237" s="24">
        <v>43538</v>
      </c>
      <c r="G237" s="36">
        <v>17500000</v>
      </c>
      <c r="H237" s="21" t="s">
        <v>181</v>
      </c>
      <c r="I237" s="67"/>
      <c r="J237" s="67"/>
      <c r="K237" s="80">
        <v>43538</v>
      </c>
      <c r="L237" s="40">
        <v>43751</v>
      </c>
      <c r="M237" s="22" t="str">
        <f t="shared" si="4"/>
        <v>8%</v>
      </c>
    </row>
    <row r="238" spans="1:13" ht="60" x14ac:dyDescent="0.25">
      <c r="A238" s="38" t="s">
        <v>607</v>
      </c>
      <c r="B238" s="21" t="s">
        <v>1052</v>
      </c>
      <c r="C238" s="21" t="s">
        <v>670</v>
      </c>
      <c r="D238" s="22" t="s">
        <v>1003</v>
      </c>
      <c r="E238" s="32" t="s">
        <v>838</v>
      </c>
      <c r="F238" s="24">
        <v>43538</v>
      </c>
      <c r="G238" s="36">
        <v>14000000</v>
      </c>
      <c r="H238" s="21" t="s">
        <v>181</v>
      </c>
      <c r="I238" s="67"/>
      <c r="J238" s="67"/>
      <c r="K238" s="80">
        <v>43538</v>
      </c>
      <c r="L238" s="40">
        <v>43751</v>
      </c>
      <c r="M238" s="22" t="str">
        <f t="shared" si="4"/>
        <v>8%</v>
      </c>
    </row>
    <row r="239" spans="1:13" ht="60" x14ac:dyDescent="0.25">
      <c r="A239" s="38" t="s">
        <v>608</v>
      </c>
      <c r="B239" s="21" t="s">
        <v>1052</v>
      </c>
      <c r="C239" s="21" t="s">
        <v>671</v>
      </c>
      <c r="D239" s="22" t="s">
        <v>1004</v>
      </c>
      <c r="E239" s="32" t="s">
        <v>839</v>
      </c>
      <c r="F239" s="24">
        <v>43538</v>
      </c>
      <c r="G239" s="36">
        <v>14700000</v>
      </c>
      <c r="H239" s="21" t="s">
        <v>181</v>
      </c>
      <c r="I239" s="67"/>
      <c r="J239" s="67"/>
      <c r="K239" s="80">
        <v>43538</v>
      </c>
      <c r="L239" s="40">
        <v>43751</v>
      </c>
      <c r="M239" s="22" t="str">
        <f t="shared" si="4"/>
        <v>8%</v>
      </c>
    </row>
    <row r="240" spans="1:13" ht="84" x14ac:dyDescent="0.25">
      <c r="A240" s="38" t="s">
        <v>609</v>
      </c>
      <c r="B240" s="22" t="s">
        <v>263</v>
      </c>
      <c r="C240" s="21" t="s">
        <v>672</v>
      </c>
      <c r="D240" s="22" t="s">
        <v>1005</v>
      </c>
      <c r="E240" s="32" t="s">
        <v>840</v>
      </c>
      <c r="F240" s="24">
        <v>43539</v>
      </c>
      <c r="G240" s="36">
        <v>39600000</v>
      </c>
      <c r="H240" s="21" t="s">
        <v>177</v>
      </c>
      <c r="I240" s="67"/>
      <c r="J240" s="67"/>
      <c r="K240" s="80">
        <v>43539</v>
      </c>
      <c r="L240" s="40">
        <v>43813</v>
      </c>
      <c r="M240" s="22" t="str">
        <f t="shared" si="4"/>
        <v>6%</v>
      </c>
    </row>
    <row r="241" spans="1:13" s="54" customFormat="1" ht="72" x14ac:dyDescent="0.25">
      <c r="A241" s="38" t="s">
        <v>610</v>
      </c>
      <c r="B241" s="21" t="s">
        <v>215</v>
      </c>
      <c r="C241" s="21" t="s">
        <v>136</v>
      </c>
      <c r="D241" s="26" t="s">
        <v>1115</v>
      </c>
      <c r="E241" s="32" t="s">
        <v>841</v>
      </c>
      <c r="F241" s="24">
        <v>43539</v>
      </c>
      <c r="G241" s="36">
        <v>460000000</v>
      </c>
      <c r="H241" s="21" t="s">
        <v>177</v>
      </c>
      <c r="I241" s="49"/>
      <c r="J241" s="49"/>
      <c r="K241" s="40">
        <v>43539</v>
      </c>
      <c r="L241" s="40">
        <v>43813</v>
      </c>
      <c r="M241" s="22" t="str">
        <f t="shared" si="4"/>
        <v>6%</v>
      </c>
    </row>
    <row r="242" spans="1:13" ht="48" x14ac:dyDescent="0.25">
      <c r="A242" s="38" t="s">
        <v>611</v>
      </c>
      <c r="B242" s="47" t="s">
        <v>242</v>
      </c>
      <c r="C242" s="21" t="s">
        <v>107</v>
      </c>
      <c r="D242" s="22" t="s">
        <v>1006</v>
      </c>
      <c r="E242" s="32" t="s">
        <v>842</v>
      </c>
      <c r="F242" s="24">
        <v>43539</v>
      </c>
      <c r="G242" s="36">
        <v>300000000</v>
      </c>
      <c r="H242" s="21" t="s">
        <v>1023</v>
      </c>
      <c r="I242" s="49"/>
      <c r="J242" s="49"/>
      <c r="K242" s="80">
        <v>43539</v>
      </c>
      <c r="L242" s="40">
        <v>43828</v>
      </c>
      <c r="M242" s="22" t="str">
        <f t="shared" si="4"/>
        <v>6%</v>
      </c>
    </row>
    <row r="243" spans="1:13" s="54" customFormat="1" ht="60" x14ac:dyDescent="0.25">
      <c r="A243" s="38" t="s">
        <v>612</v>
      </c>
      <c r="B243" s="21" t="s">
        <v>203</v>
      </c>
      <c r="C243" s="21" t="s">
        <v>673</v>
      </c>
      <c r="D243" s="26" t="s">
        <v>1117</v>
      </c>
      <c r="E243" s="32" t="s">
        <v>843</v>
      </c>
      <c r="F243" s="24">
        <v>43542</v>
      </c>
      <c r="G243" s="56" t="s">
        <v>852</v>
      </c>
      <c r="H243" s="21" t="s">
        <v>172</v>
      </c>
      <c r="I243" s="49"/>
      <c r="J243" s="49"/>
      <c r="K243" s="40">
        <v>43542</v>
      </c>
      <c r="L243" s="40">
        <v>43907</v>
      </c>
      <c r="M243" s="22" t="str">
        <f t="shared" si="4"/>
        <v>4%</v>
      </c>
    </row>
    <row r="244" spans="1:13" s="54" customFormat="1" ht="48" x14ac:dyDescent="0.25">
      <c r="A244" s="38" t="s">
        <v>1042</v>
      </c>
      <c r="B244" s="21" t="s">
        <v>215</v>
      </c>
      <c r="C244" s="21" t="s">
        <v>1043</v>
      </c>
      <c r="D244" s="22" t="s">
        <v>1116</v>
      </c>
      <c r="E244" s="32" t="s">
        <v>1044</v>
      </c>
      <c r="F244" s="24">
        <v>43544</v>
      </c>
      <c r="G244" s="74">
        <v>42750000</v>
      </c>
      <c r="H244" s="21" t="s">
        <v>177</v>
      </c>
      <c r="I244" s="49"/>
      <c r="J244" s="77"/>
      <c r="K244" s="24">
        <v>43550</v>
      </c>
      <c r="L244" s="24">
        <v>43824</v>
      </c>
      <c r="M244" s="22" t="str">
        <f t="shared" si="4"/>
        <v>2%</v>
      </c>
    </row>
    <row r="245" spans="1:13" ht="24" x14ac:dyDescent="0.25">
      <c r="A245" s="75" t="s">
        <v>1059</v>
      </c>
      <c r="B245" s="21" t="s">
        <v>257</v>
      </c>
      <c r="C245" s="21" t="s">
        <v>1062</v>
      </c>
      <c r="D245" s="82" t="s">
        <v>1118</v>
      </c>
      <c r="E245" s="32" t="s">
        <v>1065</v>
      </c>
      <c r="F245" s="24">
        <v>43545</v>
      </c>
      <c r="G245" s="56">
        <v>35859603</v>
      </c>
      <c r="H245" s="21" t="s">
        <v>1041</v>
      </c>
      <c r="I245" s="49"/>
      <c r="J245" s="49"/>
      <c r="K245" s="80">
        <v>43545</v>
      </c>
      <c r="L245" s="40">
        <v>43830</v>
      </c>
      <c r="M245" s="22" t="str">
        <f t="shared" si="4"/>
        <v>4%</v>
      </c>
    </row>
    <row r="246" spans="1:13" ht="48" x14ac:dyDescent="0.25">
      <c r="A246" s="75" t="s">
        <v>1060</v>
      </c>
      <c r="B246" s="21" t="s">
        <v>1045</v>
      </c>
      <c r="C246" s="21" t="s">
        <v>1063</v>
      </c>
      <c r="D246" s="82" t="s">
        <v>1119</v>
      </c>
      <c r="E246" s="32" t="s">
        <v>1066</v>
      </c>
      <c r="F246" s="24">
        <v>43545</v>
      </c>
      <c r="G246" s="56">
        <v>35280000</v>
      </c>
      <c r="H246" s="21" t="s">
        <v>177</v>
      </c>
      <c r="I246" s="49"/>
      <c r="J246" s="49"/>
      <c r="K246" s="80">
        <v>43546</v>
      </c>
      <c r="L246" s="40">
        <v>43820</v>
      </c>
      <c r="M246" s="22" t="str">
        <f t="shared" si="4"/>
        <v>3%</v>
      </c>
    </row>
    <row r="247" spans="1:13" ht="36" x14ac:dyDescent="0.25">
      <c r="A247" s="75" t="s">
        <v>1061</v>
      </c>
      <c r="B247" s="47" t="s">
        <v>242</v>
      </c>
      <c r="C247" s="21" t="s">
        <v>1064</v>
      </c>
      <c r="D247" s="82" t="s">
        <v>1121</v>
      </c>
      <c r="E247" s="32" t="s">
        <v>1067</v>
      </c>
      <c r="F247" s="24">
        <v>43546</v>
      </c>
      <c r="G247" s="56">
        <v>450000000</v>
      </c>
      <c r="H247" s="21" t="s">
        <v>1068</v>
      </c>
      <c r="I247" s="49"/>
      <c r="J247" s="49"/>
      <c r="K247" s="80">
        <v>43550</v>
      </c>
      <c r="L247" s="40">
        <v>43824</v>
      </c>
      <c r="M247" s="22" t="str">
        <f t="shared" ref="M247:M262" si="5">IF((ROUND((($N$2-$K247)/(EDATE($L247,0)-$K247)*100),2))&gt;100,"100%",CONCATENATE((ROUND((($N$2-$K247)/(EDATE($L247,0)-$K247)*100),0)),"%"))</f>
        <v>2%</v>
      </c>
    </row>
    <row r="248" spans="1:13" ht="96" x14ac:dyDescent="0.25">
      <c r="A248" s="90" t="s">
        <v>1069</v>
      </c>
      <c r="B248" s="21" t="s">
        <v>219</v>
      </c>
      <c r="C248" s="81" t="s">
        <v>1095</v>
      </c>
      <c r="D248" s="82" t="s">
        <v>1120</v>
      </c>
      <c r="E248" s="83" t="s">
        <v>1080</v>
      </c>
      <c r="F248" s="80">
        <v>43550</v>
      </c>
      <c r="G248" s="91">
        <v>521999898</v>
      </c>
      <c r="H248" s="81" t="s">
        <v>181</v>
      </c>
      <c r="I248" s="67"/>
      <c r="J248" s="67"/>
      <c r="K248" s="80">
        <v>43550</v>
      </c>
      <c r="L248" s="40">
        <v>43763</v>
      </c>
      <c r="M248" s="22" t="str">
        <f t="shared" si="5"/>
        <v>2%</v>
      </c>
    </row>
    <row r="249" spans="1:13" ht="48" x14ac:dyDescent="0.25">
      <c r="A249" s="90" t="s">
        <v>1070</v>
      </c>
      <c r="B249" s="67" t="s">
        <v>264</v>
      </c>
      <c r="C249" s="81" t="s">
        <v>1096</v>
      </c>
      <c r="D249" s="94" t="s">
        <v>1122</v>
      </c>
      <c r="E249" s="83" t="s">
        <v>1081</v>
      </c>
      <c r="F249" s="80">
        <v>43551</v>
      </c>
      <c r="G249" s="91">
        <v>530000000</v>
      </c>
      <c r="H249" s="81" t="s">
        <v>1107</v>
      </c>
      <c r="I249" s="67"/>
      <c r="J249" s="67"/>
      <c r="K249" s="95">
        <v>43552</v>
      </c>
      <c r="L249" s="40">
        <v>43830</v>
      </c>
      <c r="M249" s="22" t="str">
        <f t="shared" si="5"/>
        <v>1%</v>
      </c>
    </row>
    <row r="250" spans="1:13" ht="36" x14ac:dyDescent="0.25">
      <c r="A250" s="90" t="s">
        <v>1071</v>
      </c>
      <c r="B250" s="21" t="s">
        <v>219</v>
      </c>
      <c r="C250" s="81" t="s">
        <v>1097</v>
      </c>
      <c r="D250" s="94" t="s">
        <v>928</v>
      </c>
      <c r="E250" s="83" t="s">
        <v>1082</v>
      </c>
      <c r="F250" s="80">
        <v>43551</v>
      </c>
      <c r="G250" s="91">
        <v>200000000</v>
      </c>
      <c r="H250" s="81" t="s">
        <v>179</v>
      </c>
      <c r="I250" s="67"/>
      <c r="J250" s="67"/>
      <c r="K250" s="95">
        <v>43552</v>
      </c>
      <c r="L250" s="40">
        <v>43796</v>
      </c>
      <c r="M250" s="22" t="str">
        <f t="shared" si="5"/>
        <v>1%</v>
      </c>
    </row>
    <row r="251" spans="1:13" ht="48" x14ac:dyDescent="0.25">
      <c r="A251" s="90" t="s">
        <v>1111</v>
      </c>
      <c r="B251" s="21" t="s">
        <v>219</v>
      </c>
      <c r="C251" s="81" t="s">
        <v>1098</v>
      </c>
      <c r="D251" s="87" t="s">
        <v>192</v>
      </c>
      <c r="E251" s="83" t="s">
        <v>1083</v>
      </c>
      <c r="F251" s="80">
        <v>43551</v>
      </c>
      <c r="G251" s="91">
        <v>572729600</v>
      </c>
      <c r="H251" s="81" t="s">
        <v>177</v>
      </c>
      <c r="I251" s="67"/>
      <c r="J251" s="67"/>
      <c r="K251" s="59">
        <v>43556</v>
      </c>
      <c r="L251" s="51">
        <v>43830</v>
      </c>
      <c r="M251" s="22" t="str">
        <f t="shared" si="5"/>
        <v>0%</v>
      </c>
    </row>
    <row r="252" spans="1:13" ht="36" x14ac:dyDescent="0.25">
      <c r="A252" s="90" t="s">
        <v>1112</v>
      </c>
      <c r="B252" s="21" t="s">
        <v>219</v>
      </c>
      <c r="C252" s="81" t="s">
        <v>135</v>
      </c>
      <c r="D252" s="87" t="s">
        <v>190</v>
      </c>
      <c r="E252" s="83" t="s">
        <v>1084</v>
      </c>
      <c r="F252" s="80">
        <v>43551</v>
      </c>
      <c r="G252" s="91">
        <v>6774884774</v>
      </c>
      <c r="H252" s="81" t="s">
        <v>177</v>
      </c>
      <c r="I252" s="67"/>
      <c r="J252" s="67"/>
      <c r="K252" s="59">
        <v>43556</v>
      </c>
      <c r="L252" s="51">
        <v>43830</v>
      </c>
      <c r="M252" s="22" t="str">
        <f t="shared" si="5"/>
        <v>0%</v>
      </c>
    </row>
    <row r="253" spans="1:13" ht="72" x14ac:dyDescent="0.25">
      <c r="A253" s="96" t="s">
        <v>1072</v>
      </c>
      <c r="B253" s="87" t="s">
        <v>215</v>
      </c>
      <c r="C253" s="93" t="s">
        <v>1099</v>
      </c>
      <c r="D253" s="87" t="s">
        <v>1130</v>
      </c>
      <c r="E253" s="98" t="s">
        <v>1085</v>
      </c>
      <c r="F253" s="95">
        <v>43552</v>
      </c>
      <c r="G253" s="97">
        <v>81900000</v>
      </c>
      <c r="H253" s="94" t="s">
        <v>173</v>
      </c>
      <c r="I253" s="67"/>
      <c r="J253" s="67"/>
      <c r="K253" s="59">
        <v>43556</v>
      </c>
      <c r="L253" s="51">
        <v>43738</v>
      </c>
      <c r="M253" s="22" t="str">
        <f t="shared" si="5"/>
        <v>-1%</v>
      </c>
    </row>
    <row r="254" spans="1:13" ht="60" x14ac:dyDescent="0.25">
      <c r="A254" s="96" t="s">
        <v>1073</v>
      </c>
      <c r="B254" s="21" t="s">
        <v>219</v>
      </c>
      <c r="C254" s="93" t="s">
        <v>1100</v>
      </c>
      <c r="D254" s="87" t="s">
        <v>1123</v>
      </c>
      <c r="E254" s="98" t="s">
        <v>1086</v>
      </c>
      <c r="F254" s="95">
        <v>43552</v>
      </c>
      <c r="G254" s="97">
        <v>1628276100</v>
      </c>
      <c r="H254" s="94" t="s">
        <v>179</v>
      </c>
      <c r="I254" s="67"/>
      <c r="J254" s="67"/>
      <c r="K254" s="59">
        <v>43553</v>
      </c>
      <c r="L254" s="51">
        <v>43797</v>
      </c>
      <c r="M254" s="22" t="str">
        <f t="shared" si="5"/>
        <v>1%</v>
      </c>
    </row>
    <row r="255" spans="1:13" ht="48" x14ac:dyDescent="0.25">
      <c r="A255" s="96" t="s">
        <v>1074</v>
      </c>
      <c r="B255" s="87" t="s">
        <v>220</v>
      </c>
      <c r="C255" s="93" t="s">
        <v>1101</v>
      </c>
      <c r="D255" s="22" t="s">
        <v>1124</v>
      </c>
      <c r="E255" s="98" t="s">
        <v>1087</v>
      </c>
      <c r="F255" s="95">
        <v>43552</v>
      </c>
      <c r="G255" s="97">
        <v>4018392</v>
      </c>
      <c r="H255" s="94" t="s">
        <v>1019</v>
      </c>
      <c r="I255" s="67"/>
      <c r="J255" s="67"/>
      <c r="K255" s="59">
        <v>43554</v>
      </c>
      <c r="L255" s="51">
        <v>43584</v>
      </c>
      <c r="M255" s="22" t="str">
        <f t="shared" si="5"/>
        <v>3%</v>
      </c>
    </row>
    <row r="256" spans="1:13" ht="48" x14ac:dyDescent="0.25">
      <c r="A256" s="96" t="s">
        <v>1113</v>
      </c>
      <c r="B256" s="87" t="s">
        <v>220</v>
      </c>
      <c r="C256" s="93" t="s">
        <v>221</v>
      </c>
      <c r="D256" s="79" t="s">
        <v>923</v>
      </c>
      <c r="E256" s="99" t="s">
        <v>1088</v>
      </c>
      <c r="F256" s="95">
        <v>43554</v>
      </c>
      <c r="G256" s="97">
        <v>442396432</v>
      </c>
      <c r="H256" s="94" t="s">
        <v>177</v>
      </c>
      <c r="I256" s="67"/>
      <c r="J256" s="67"/>
      <c r="K256" s="59">
        <v>43556</v>
      </c>
      <c r="L256" s="51">
        <v>43830</v>
      </c>
      <c r="M256" s="22" t="str">
        <f t="shared" si="5"/>
        <v>0%</v>
      </c>
    </row>
    <row r="257" spans="1:13" ht="36" x14ac:dyDescent="0.25">
      <c r="A257" s="96" t="s">
        <v>1075</v>
      </c>
      <c r="B257" s="87" t="s">
        <v>263</v>
      </c>
      <c r="C257" s="93" t="s">
        <v>1102</v>
      </c>
      <c r="D257" s="94" t="s">
        <v>1125</v>
      </c>
      <c r="E257" s="98" t="s">
        <v>1089</v>
      </c>
      <c r="F257" s="95">
        <v>43554</v>
      </c>
      <c r="G257" s="97">
        <v>13600000</v>
      </c>
      <c r="H257" s="94" t="s">
        <v>179</v>
      </c>
      <c r="I257" s="67"/>
      <c r="J257" s="67"/>
      <c r="K257" s="95">
        <v>43556</v>
      </c>
      <c r="L257" s="40">
        <v>43799</v>
      </c>
      <c r="M257" s="22" t="str">
        <f t="shared" si="5"/>
        <v>0%</v>
      </c>
    </row>
    <row r="258" spans="1:13" ht="72" x14ac:dyDescent="0.25">
      <c r="A258" s="96" t="s">
        <v>1076</v>
      </c>
      <c r="B258" s="84" t="s">
        <v>1049</v>
      </c>
      <c r="C258" s="93" t="s">
        <v>1103</v>
      </c>
      <c r="D258" s="87">
        <v>1036687901</v>
      </c>
      <c r="E258" s="98" t="s">
        <v>1090</v>
      </c>
      <c r="F258" s="95">
        <v>43554</v>
      </c>
      <c r="G258" s="97">
        <v>24955540</v>
      </c>
      <c r="H258" s="94" t="s">
        <v>177</v>
      </c>
      <c r="I258" s="67"/>
      <c r="J258" s="67"/>
      <c r="K258" s="95">
        <v>43556</v>
      </c>
      <c r="L258" s="40">
        <v>43830</v>
      </c>
      <c r="M258" s="22" t="str">
        <f t="shared" si="5"/>
        <v>0%</v>
      </c>
    </row>
    <row r="259" spans="1:13" ht="60" x14ac:dyDescent="0.25">
      <c r="A259" s="96" t="s">
        <v>1077</v>
      </c>
      <c r="B259" s="84" t="s">
        <v>195</v>
      </c>
      <c r="C259" s="93" t="s">
        <v>1104</v>
      </c>
      <c r="D259" s="94" t="s">
        <v>1126</v>
      </c>
      <c r="E259" s="98" t="s">
        <v>1091</v>
      </c>
      <c r="F259" s="95">
        <v>43554</v>
      </c>
      <c r="G259" s="97">
        <v>43200000</v>
      </c>
      <c r="H259" s="94" t="s">
        <v>179</v>
      </c>
      <c r="I259" s="67"/>
      <c r="J259" s="67"/>
      <c r="K259" s="95">
        <v>43556</v>
      </c>
      <c r="L259" s="40">
        <v>43799</v>
      </c>
      <c r="M259" s="22" t="str">
        <f t="shared" si="5"/>
        <v>0%</v>
      </c>
    </row>
    <row r="260" spans="1:13" ht="72" x14ac:dyDescent="0.25">
      <c r="A260" s="96" t="s">
        <v>1078</v>
      </c>
      <c r="B260" s="84" t="s">
        <v>242</v>
      </c>
      <c r="C260" s="93" t="s">
        <v>1105</v>
      </c>
      <c r="D260" s="94" t="s">
        <v>1127</v>
      </c>
      <c r="E260" s="98" t="s">
        <v>1092</v>
      </c>
      <c r="F260" s="95">
        <v>43554</v>
      </c>
      <c r="G260" s="97">
        <v>12500000</v>
      </c>
      <c r="H260" s="94" t="s">
        <v>174</v>
      </c>
      <c r="I260" s="67"/>
      <c r="J260" s="67"/>
      <c r="K260" s="95">
        <v>43556</v>
      </c>
      <c r="L260" s="40">
        <v>43708</v>
      </c>
      <c r="M260" s="22" t="str">
        <f t="shared" si="5"/>
        <v>-1%</v>
      </c>
    </row>
    <row r="261" spans="1:13" ht="84" x14ac:dyDescent="0.25">
      <c r="A261" s="75" t="s">
        <v>1079</v>
      </c>
      <c r="B261" s="84" t="s">
        <v>1128</v>
      </c>
      <c r="C261" s="21" t="s">
        <v>135</v>
      </c>
      <c r="D261" s="87" t="s">
        <v>190</v>
      </c>
      <c r="E261" s="32" t="s">
        <v>1093</v>
      </c>
      <c r="F261" s="24">
        <v>43554</v>
      </c>
      <c r="G261" s="36">
        <v>4350000000</v>
      </c>
      <c r="H261" s="22" t="s">
        <v>1108</v>
      </c>
      <c r="I261" s="67"/>
      <c r="J261" s="67"/>
      <c r="K261" s="95">
        <v>43556</v>
      </c>
      <c r="L261" s="40">
        <v>43777</v>
      </c>
      <c r="M261" s="22" t="str">
        <f t="shared" si="5"/>
        <v>0%</v>
      </c>
    </row>
    <row r="262" spans="1:13" ht="48" x14ac:dyDescent="0.25">
      <c r="A262" s="75" t="s">
        <v>1110</v>
      </c>
      <c r="B262" s="84" t="s">
        <v>1128</v>
      </c>
      <c r="C262" s="21" t="s">
        <v>1106</v>
      </c>
      <c r="D262" s="87" t="s">
        <v>1131</v>
      </c>
      <c r="E262" s="32" t="s">
        <v>1094</v>
      </c>
      <c r="F262" s="24">
        <v>43554</v>
      </c>
      <c r="G262" s="36">
        <v>2689320000</v>
      </c>
      <c r="H262" s="21" t="s">
        <v>1109</v>
      </c>
      <c r="I262" s="67"/>
      <c r="J262" s="67"/>
      <c r="K262" s="95">
        <v>43556</v>
      </c>
      <c r="L262" s="118">
        <v>43814</v>
      </c>
      <c r="M262" s="22" t="str">
        <f t="shared" si="5"/>
        <v>0%</v>
      </c>
    </row>
    <row r="263" spans="1:13" x14ac:dyDescent="0.25">
      <c r="A263" s="100"/>
      <c r="B263" s="100"/>
      <c r="C263" s="78"/>
      <c r="D263" s="100"/>
      <c r="E263" s="100"/>
    </row>
    <row r="264" spans="1:13" x14ac:dyDescent="0.25">
      <c r="A264" s="100"/>
      <c r="B264" s="100"/>
      <c r="C264" s="100"/>
      <c r="D264" s="100"/>
      <c r="E264" s="100"/>
    </row>
    <row r="265" spans="1:13" x14ac:dyDescent="0.25">
      <c r="A265" s="100"/>
      <c r="B265" s="100"/>
      <c r="C265" s="100"/>
      <c r="D265" s="100"/>
      <c r="E265" s="100"/>
    </row>
  </sheetData>
  <autoFilter ref="A54:N244"/>
  <mergeCells count="2">
    <mergeCell ref="A1:M1"/>
    <mergeCell ref="A53:M5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0"/>
  <sheetViews>
    <sheetView topLeftCell="A67" zoomScale="80" zoomScaleNormal="80" workbookViewId="0">
      <selection activeCell="H47" sqref="H47"/>
    </sheetView>
  </sheetViews>
  <sheetFormatPr baseColWidth="10" defaultRowHeight="15" x14ac:dyDescent="0.25"/>
  <cols>
    <col min="1" max="1" width="13.28515625" customWidth="1"/>
    <col min="2" max="3" width="30.7109375" customWidth="1"/>
    <col min="4" max="4" width="17.85546875" customWidth="1"/>
    <col min="5" max="5" width="46.7109375" customWidth="1"/>
    <col min="6" max="6" width="18.28515625" customWidth="1"/>
    <col min="7" max="7" width="15.85546875" customWidth="1"/>
    <col min="8" max="8" width="11.140625" customWidth="1"/>
    <col min="9" max="9" width="30.7109375" customWidth="1"/>
    <col min="10" max="10" width="17" customWidth="1"/>
    <col min="11" max="11" width="20.28515625" customWidth="1"/>
    <col min="12" max="12" width="14.7109375" customWidth="1"/>
    <col min="13" max="13" width="10.140625" customWidth="1"/>
    <col min="14" max="18" width="30.7109375" customWidth="1"/>
  </cols>
  <sheetData>
    <row r="1" spans="1:14" ht="60" customHeight="1" x14ac:dyDescent="0.25">
      <c r="A1" s="182" t="s">
        <v>422</v>
      </c>
      <c r="B1" s="183"/>
      <c r="C1" s="183"/>
      <c r="D1" s="183"/>
      <c r="E1" s="183"/>
      <c r="F1" s="183"/>
      <c r="G1" s="183"/>
      <c r="H1" s="183"/>
      <c r="I1" s="183"/>
      <c r="J1" s="183"/>
      <c r="K1" s="183"/>
      <c r="L1" s="183"/>
      <c r="M1" s="183"/>
      <c r="N1" s="41" t="s">
        <v>193</v>
      </c>
    </row>
    <row r="2" spans="1:14" ht="60" customHeight="1" x14ac:dyDescent="0.25">
      <c r="A2" s="42" t="s">
        <v>0</v>
      </c>
      <c r="B2" s="42" t="s">
        <v>5</v>
      </c>
      <c r="C2" s="42" t="s">
        <v>1</v>
      </c>
      <c r="D2" s="42" t="s">
        <v>6</v>
      </c>
      <c r="E2" s="42" t="s">
        <v>27</v>
      </c>
      <c r="F2" s="42" t="s">
        <v>28</v>
      </c>
      <c r="G2" s="42" t="s">
        <v>7</v>
      </c>
      <c r="H2" s="42" t="s">
        <v>26</v>
      </c>
      <c r="I2" s="42" t="s">
        <v>31</v>
      </c>
      <c r="J2" s="42" t="s">
        <v>30</v>
      </c>
      <c r="K2" s="42" t="s">
        <v>2</v>
      </c>
      <c r="L2" s="42" t="s">
        <v>3</v>
      </c>
      <c r="M2" s="43" t="s">
        <v>29</v>
      </c>
      <c r="N2" s="44">
        <v>43646</v>
      </c>
    </row>
    <row r="3" spans="1:14" ht="60" customHeight="1" x14ac:dyDescent="0.25">
      <c r="A3" s="21" t="s">
        <v>393</v>
      </c>
      <c r="B3" s="21" t="s">
        <v>243</v>
      </c>
      <c r="C3" s="25" t="s">
        <v>261</v>
      </c>
      <c r="D3" s="26" t="s">
        <v>262</v>
      </c>
      <c r="E3" s="27" t="s">
        <v>260</v>
      </c>
      <c r="F3" s="28">
        <v>42331</v>
      </c>
      <c r="G3" s="30">
        <v>21084622326</v>
      </c>
      <c r="H3" s="21" t="s">
        <v>421</v>
      </c>
      <c r="I3" s="21" t="s">
        <v>419</v>
      </c>
      <c r="J3" s="45" t="s">
        <v>420</v>
      </c>
      <c r="K3" s="28">
        <v>41920</v>
      </c>
      <c r="L3" s="28">
        <v>43738</v>
      </c>
      <c r="M3" s="45" t="str">
        <f>IF((ROUND((($N$2-$K3)/(EDATE($L3,0)-$K3)*100),2))&gt;100,"100%",CONCATENATE((ROUND((($N$2-$K3)/(EDATE($L3,0)-$K3)*100),0)),"%"))</f>
        <v>95%</v>
      </c>
      <c r="N3" s="46"/>
    </row>
    <row r="4" spans="1:14" ht="60" customHeight="1" x14ac:dyDescent="0.25">
      <c r="A4" s="22" t="s">
        <v>196</v>
      </c>
      <c r="B4" s="20" t="s">
        <v>197</v>
      </c>
      <c r="C4" s="21" t="s">
        <v>198</v>
      </c>
      <c r="D4" s="26" t="s">
        <v>199</v>
      </c>
      <c r="E4" s="32" t="s">
        <v>200</v>
      </c>
      <c r="F4" s="31">
        <v>42759</v>
      </c>
      <c r="G4" s="22">
        <v>0</v>
      </c>
      <c r="H4" s="22" t="s">
        <v>201</v>
      </c>
      <c r="I4" s="22"/>
      <c r="J4" s="22"/>
      <c r="K4" s="28">
        <v>42759</v>
      </c>
      <c r="L4" s="28">
        <v>44584</v>
      </c>
      <c r="M4" s="45" t="str">
        <f t="shared" ref="M4:M22" si="0">IF((ROUND((($N$2-$K4)/(EDATE($L4,0)-$K4)*100),2))&gt;100,"100%",CONCATENATE((ROUND((($N$2-$K4)/(EDATE($L4,0)-$K4)*100),0)),"%"))</f>
        <v>49%</v>
      </c>
      <c r="N4" s="48"/>
    </row>
    <row r="5" spans="1:14" ht="60" customHeight="1" x14ac:dyDescent="0.25">
      <c r="A5" s="26" t="s">
        <v>205</v>
      </c>
      <c r="B5" s="20" t="s">
        <v>203</v>
      </c>
      <c r="C5" s="20" t="s">
        <v>206</v>
      </c>
      <c r="D5" s="26" t="s">
        <v>207</v>
      </c>
      <c r="E5" s="33" t="s">
        <v>208</v>
      </c>
      <c r="F5" s="28">
        <v>42773</v>
      </c>
      <c r="G5" s="30">
        <v>0</v>
      </c>
      <c r="H5" s="26" t="s">
        <v>201</v>
      </c>
      <c r="I5" s="22"/>
      <c r="J5" s="22"/>
      <c r="K5" s="28">
        <v>42773</v>
      </c>
      <c r="L5" s="28">
        <v>44598</v>
      </c>
      <c r="M5" s="45" t="str">
        <f t="shared" si="0"/>
        <v>48%</v>
      </c>
      <c r="N5" s="48"/>
    </row>
    <row r="6" spans="1:14" ht="60" customHeight="1" x14ac:dyDescent="0.25">
      <c r="A6" s="26" t="s">
        <v>209</v>
      </c>
      <c r="B6" s="20" t="s">
        <v>203</v>
      </c>
      <c r="C6" s="20" t="s">
        <v>210</v>
      </c>
      <c r="D6" s="26" t="s">
        <v>211</v>
      </c>
      <c r="E6" s="29" t="s">
        <v>212</v>
      </c>
      <c r="F6" s="28">
        <v>42789</v>
      </c>
      <c r="G6" s="30">
        <v>0</v>
      </c>
      <c r="H6" s="20" t="s">
        <v>201</v>
      </c>
      <c r="I6" s="49"/>
      <c r="J6" s="49"/>
      <c r="K6" s="28">
        <v>42795</v>
      </c>
      <c r="L6" s="28">
        <v>44621</v>
      </c>
      <c r="M6" s="45" t="str">
        <f t="shared" si="0"/>
        <v>47%</v>
      </c>
      <c r="N6" s="48"/>
    </row>
    <row r="7" spans="1:14" ht="99" customHeight="1" x14ac:dyDescent="0.25">
      <c r="A7" s="71" t="s">
        <v>222</v>
      </c>
      <c r="B7" s="20" t="s">
        <v>203</v>
      </c>
      <c r="C7" s="20" t="s">
        <v>223</v>
      </c>
      <c r="D7" s="26" t="s">
        <v>224</v>
      </c>
      <c r="E7" s="29" t="s">
        <v>225</v>
      </c>
      <c r="F7" s="28">
        <v>42865</v>
      </c>
      <c r="G7" s="36">
        <v>0</v>
      </c>
      <c r="H7" s="20" t="s">
        <v>201</v>
      </c>
      <c r="I7" s="21"/>
      <c r="J7" s="21"/>
      <c r="K7" s="28">
        <v>42866</v>
      </c>
      <c r="L7" s="28">
        <v>44691</v>
      </c>
      <c r="M7" s="45" t="str">
        <f t="shared" si="0"/>
        <v>43%</v>
      </c>
      <c r="N7" s="48"/>
    </row>
    <row r="8" spans="1:14" ht="60" customHeight="1" x14ac:dyDescent="0.25">
      <c r="A8" s="20" t="s">
        <v>228</v>
      </c>
      <c r="B8" s="21" t="s">
        <v>195</v>
      </c>
      <c r="C8" s="20" t="s">
        <v>229</v>
      </c>
      <c r="D8" s="26" t="s">
        <v>230</v>
      </c>
      <c r="E8" s="29" t="s">
        <v>231</v>
      </c>
      <c r="F8" s="28">
        <v>42902</v>
      </c>
      <c r="G8" s="50">
        <v>0</v>
      </c>
      <c r="H8" s="20" t="s">
        <v>232</v>
      </c>
      <c r="I8" s="22"/>
      <c r="J8" s="22"/>
      <c r="K8" s="28">
        <v>42906</v>
      </c>
      <c r="L8" s="28">
        <v>43818</v>
      </c>
      <c r="M8" s="45" t="str">
        <f t="shared" si="0"/>
        <v>81%</v>
      </c>
      <c r="N8" s="48"/>
    </row>
    <row r="9" spans="1:14" ht="60" customHeight="1" x14ac:dyDescent="0.25">
      <c r="A9" s="21" t="s">
        <v>233</v>
      </c>
      <c r="B9" s="20" t="s">
        <v>203</v>
      </c>
      <c r="C9" s="21" t="s">
        <v>234</v>
      </c>
      <c r="D9" s="26" t="s">
        <v>235</v>
      </c>
      <c r="E9" s="35" t="s">
        <v>236</v>
      </c>
      <c r="F9" s="31">
        <v>42908</v>
      </c>
      <c r="G9" s="50"/>
      <c r="H9" s="20" t="s">
        <v>201</v>
      </c>
      <c r="I9" s="21"/>
      <c r="J9" s="21"/>
      <c r="K9" s="28">
        <v>42909</v>
      </c>
      <c r="L9" s="28">
        <v>44734</v>
      </c>
      <c r="M9" s="45" t="str">
        <f t="shared" si="0"/>
        <v>40%</v>
      </c>
      <c r="N9" s="48"/>
    </row>
    <row r="10" spans="1:14" ht="60" customHeight="1" x14ac:dyDescent="0.25">
      <c r="A10" s="21" t="s">
        <v>239</v>
      </c>
      <c r="B10" s="20" t="s">
        <v>203</v>
      </c>
      <c r="C10" s="21" t="s">
        <v>240</v>
      </c>
      <c r="D10" s="49"/>
      <c r="E10" s="23" t="s">
        <v>241</v>
      </c>
      <c r="F10" s="31">
        <v>42915</v>
      </c>
      <c r="G10" s="36">
        <v>0</v>
      </c>
      <c r="H10" s="21" t="s">
        <v>201</v>
      </c>
      <c r="I10" s="49"/>
      <c r="J10" s="49"/>
      <c r="K10" s="31">
        <v>42915</v>
      </c>
      <c r="L10" s="31">
        <v>44741</v>
      </c>
      <c r="M10" s="45" t="str">
        <f t="shared" si="0"/>
        <v>40%</v>
      </c>
      <c r="N10" s="48"/>
    </row>
    <row r="11" spans="1:14" ht="105" customHeight="1" x14ac:dyDescent="0.25">
      <c r="A11" s="26" t="s">
        <v>32</v>
      </c>
      <c r="B11" s="22" t="s">
        <v>220</v>
      </c>
      <c r="C11" s="20" t="s">
        <v>70</v>
      </c>
      <c r="D11" s="26" t="s">
        <v>183</v>
      </c>
      <c r="E11" s="39" t="s">
        <v>157</v>
      </c>
      <c r="F11" s="40">
        <v>43116</v>
      </c>
      <c r="G11" s="37">
        <v>19250000</v>
      </c>
      <c r="H11" s="26" t="s">
        <v>175</v>
      </c>
      <c r="I11" s="21" t="s">
        <v>1411</v>
      </c>
      <c r="J11" s="21" t="s">
        <v>1412</v>
      </c>
      <c r="K11" s="40">
        <v>43116</v>
      </c>
      <c r="L11" s="24">
        <v>43687</v>
      </c>
      <c r="M11" s="53" t="str">
        <f t="shared" si="0"/>
        <v>93%</v>
      </c>
      <c r="N11" s="48"/>
    </row>
    <row r="12" spans="1:14" ht="60" customHeight="1" x14ac:dyDescent="0.25">
      <c r="A12" s="26" t="s">
        <v>33</v>
      </c>
      <c r="B12" s="21" t="s">
        <v>194</v>
      </c>
      <c r="C12" s="20" t="s">
        <v>92</v>
      </c>
      <c r="D12" s="26" t="s">
        <v>184</v>
      </c>
      <c r="E12" s="29" t="s">
        <v>158</v>
      </c>
      <c r="F12" s="40">
        <v>43119</v>
      </c>
      <c r="G12" s="37">
        <v>2627732534</v>
      </c>
      <c r="H12" s="26" t="s">
        <v>177</v>
      </c>
      <c r="I12" s="21" t="s">
        <v>409</v>
      </c>
      <c r="J12" s="21" t="s">
        <v>410</v>
      </c>
      <c r="K12" s="40">
        <v>43122</v>
      </c>
      <c r="L12" s="24">
        <v>43496</v>
      </c>
      <c r="M12" s="53" t="str">
        <f t="shared" si="0"/>
        <v>100%</v>
      </c>
      <c r="N12" s="48"/>
    </row>
    <row r="13" spans="1:14" ht="60" customHeight="1" x14ac:dyDescent="0.25">
      <c r="A13" s="26" t="s">
        <v>34</v>
      </c>
      <c r="B13" s="20" t="s">
        <v>218</v>
      </c>
      <c r="C13" s="20" t="s">
        <v>99</v>
      </c>
      <c r="D13" s="26" t="s">
        <v>185</v>
      </c>
      <c r="E13" s="29" t="s">
        <v>159</v>
      </c>
      <c r="F13" s="40">
        <v>43122</v>
      </c>
      <c r="G13" s="37">
        <v>12600000</v>
      </c>
      <c r="H13" s="26" t="s">
        <v>173</v>
      </c>
      <c r="I13" s="21" t="s">
        <v>398</v>
      </c>
      <c r="J13" s="21" t="s">
        <v>399</v>
      </c>
      <c r="K13" s="40">
        <v>43123</v>
      </c>
      <c r="L13" s="24">
        <v>43511</v>
      </c>
      <c r="M13" s="53" t="str">
        <f t="shared" si="0"/>
        <v>100%</v>
      </c>
      <c r="N13" s="48"/>
    </row>
    <row r="14" spans="1:14" ht="60" customHeight="1" x14ac:dyDescent="0.25">
      <c r="A14" s="26" t="s">
        <v>35</v>
      </c>
      <c r="B14" s="21" t="s">
        <v>242</v>
      </c>
      <c r="C14" s="20" t="s">
        <v>100</v>
      </c>
      <c r="D14" s="22" t="s">
        <v>186</v>
      </c>
      <c r="E14" s="29" t="s">
        <v>160</v>
      </c>
      <c r="F14" s="40">
        <v>43122</v>
      </c>
      <c r="G14" s="37">
        <v>1373260000</v>
      </c>
      <c r="H14" s="26" t="s">
        <v>178</v>
      </c>
      <c r="I14" s="21" t="s">
        <v>411</v>
      </c>
      <c r="J14" s="22" t="s">
        <v>412</v>
      </c>
      <c r="K14" s="31">
        <v>43122</v>
      </c>
      <c r="L14" s="31">
        <v>43496</v>
      </c>
      <c r="M14" s="53" t="str">
        <f t="shared" si="0"/>
        <v>100%</v>
      </c>
      <c r="N14" s="48"/>
    </row>
    <row r="15" spans="1:14" ht="60" customHeight="1" x14ac:dyDescent="0.25">
      <c r="A15" s="26" t="s">
        <v>36</v>
      </c>
      <c r="B15" s="21" t="s">
        <v>242</v>
      </c>
      <c r="C15" s="20" t="s">
        <v>108</v>
      </c>
      <c r="D15" s="22" t="s">
        <v>187</v>
      </c>
      <c r="E15" s="29" t="s">
        <v>162</v>
      </c>
      <c r="F15" s="40">
        <v>43124</v>
      </c>
      <c r="G15" s="37">
        <v>1009997863</v>
      </c>
      <c r="H15" s="26" t="s">
        <v>175</v>
      </c>
      <c r="I15" s="21" t="s">
        <v>400</v>
      </c>
      <c r="J15" s="22" t="s">
        <v>361</v>
      </c>
      <c r="K15" s="31">
        <v>43124</v>
      </c>
      <c r="L15" s="31">
        <v>43496</v>
      </c>
      <c r="M15" s="53" t="str">
        <f t="shared" si="0"/>
        <v>100%</v>
      </c>
      <c r="N15" s="48"/>
    </row>
    <row r="16" spans="1:14" ht="60" customHeight="1" x14ac:dyDescent="0.25">
      <c r="A16" s="26" t="s">
        <v>37</v>
      </c>
      <c r="B16" s="21" t="s">
        <v>194</v>
      </c>
      <c r="C16" s="20" t="s">
        <v>120</v>
      </c>
      <c r="D16" s="26" t="s">
        <v>188</v>
      </c>
      <c r="E16" s="29" t="s">
        <v>163</v>
      </c>
      <c r="F16" s="40">
        <v>43126</v>
      </c>
      <c r="G16" s="37">
        <v>797000000</v>
      </c>
      <c r="H16" s="26" t="s">
        <v>177</v>
      </c>
      <c r="I16" s="21" t="s">
        <v>417</v>
      </c>
      <c r="J16" s="21" t="s">
        <v>418</v>
      </c>
      <c r="K16" s="40">
        <v>43132</v>
      </c>
      <c r="L16" s="24">
        <v>43496</v>
      </c>
      <c r="M16" s="53" t="str">
        <f t="shared" si="0"/>
        <v>100%</v>
      </c>
      <c r="N16" s="48"/>
    </row>
    <row r="17" spans="1:14" ht="60" customHeight="1" x14ac:dyDescent="0.25">
      <c r="A17" s="22" t="s">
        <v>38</v>
      </c>
      <c r="B17" s="21" t="s">
        <v>194</v>
      </c>
      <c r="C17" s="21" t="s">
        <v>62</v>
      </c>
      <c r="D17" s="22" t="s">
        <v>182</v>
      </c>
      <c r="E17" s="32" t="s">
        <v>164</v>
      </c>
      <c r="F17" s="24">
        <v>43126</v>
      </c>
      <c r="G17" s="36">
        <v>739989362</v>
      </c>
      <c r="H17" s="22" t="s">
        <v>177</v>
      </c>
      <c r="I17" s="21" t="s">
        <v>414</v>
      </c>
      <c r="J17" s="22" t="s">
        <v>402</v>
      </c>
      <c r="K17" s="24">
        <v>43132</v>
      </c>
      <c r="L17" s="24">
        <v>43496</v>
      </c>
      <c r="M17" s="53" t="str">
        <f t="shared" si="0"/>
        <v>100%</v>
      </c>
      <c r="N17" s="48"/>
    </row>
    <row r="18" spans="1:14" ht="60" customHeight="1" x14ac:dyDescent="0.25">
      <c r="A18" s="22" t="s">
        <v>39</v>
      </c>
      <c r="B18" s="22" t="s">
        <v>264</v>
      </c>
      <c r="C18" s="21" t="s">
        <v>130</v>
      </c>
      <c r="D18" s="22" t="s">
        <v>189</v>
      </c>
      <c r="E18" s="32" t="s">
        <v>165</v>
      </c>
      <c r="F18" s="24">
        <v>43126</v>
      </c>
      <c r="G18" s="36">
        <v>2683081083</v>
      </c>
      <c r="H18" s="22" t="s">
        <v>177</v>
      </c>
      <c r="I18" s="21" t="s">
        <v>403</v>
      </c>
      <c r="J18" s="22" t="s">
        <v>402</v>
      </c>
      <c r="K18" s="31">
        <v>43132</v>
      </c>
      <c r="L18" s="31">
        <v>43496</v>
      </c>
      <c r="M18" s="53" t="str">
        <f t="shared" si="0"/>
        <v>100%</v>
      </c>
      <c r="N18" s="48"/>
    </row>
    <row r="19" spans="1:14" ht="60" customHeight="1" x14ac:dyDescent="0.25">
      <c r="A19" s="22" t="s">
        <v>40</v>
      </c>
      <c r="B19" s="22" t="s">
        <v>264</v>
      </c>
      <c r="C19" s="21" t="s">
        <v>130</v>
      </c>
      <c r="D19" s="22" t="s">
        <v>189</v>
      </c>
      <c r="E19" s="32" t="s">
        <v>166</v>
      </c>
      <c r="F19" s="24">
        <v>43126</v>
      </c>
      <c r="G19" s="36">
        <v>781413844</v>
      </c>
      <c r="H19" s="22" t="s">
        <v>177</v>
      </c>
      <c r="I19" s="21" t="s">
        <v>401</v>
      </c>
      <c r="J19" s="22" t="s">
        <v>402</v>
      </c>
      <c r="K19" s="24">
        <v>43132</v>
      </c>
      <c r="L19" s="24">
        <v>43496</v>
      </c>
      <c r="M19" s="53" t="str">
        <f t="shared" si="0"/>
        <v>100%</v>
      </c>
      <c r="N19" s="48"/>
    </row>
    <row r="20" spans="1:14" ht="60" customHeight="1" x14ac:dyDescent="0.25">
      <c r="A20" s="22" t="s">
        <v>41</v>
      </c>
      <c r="B20" s="20" t="s">
        <v>197</v>
      </c>
      <c r="C20" s="21" t="s">
        <v>145</v>
      </c>
      <c r="D20" s="22" t="s">
        <v>191</v>
      </c>
      <c r="E20" s="32" t="s">
        <v>167</v>
      </c>
      <c r="F20" s="24">
        <v>43126</v>
      </c>
      <c r="G20" s="55" t="s">
        <v>171</v>
      </c>
      <c r="H20" s="22" t="s">
        <v>172</v>
      </c>
      <c r="I20" s="22"/>
      <c r="J20" s="22"/>
      <c r="K20" s="24">
        <v>43126</v>
      </c>
      <c r="L20" s="24">
        <v>43490</v>
      </c>
      <c r="M20" s="53" t="str">
        <f t="shared" si="0"/>
        <v>100%</v>
      </c>
      <c r="N20" s="48"/>
    </row>
    <row r="21" spans="1:14" ht="72" x14ac:dyDescent="0.25">
      <c r="A21" s="26" t="s">
        <v>42</v>
      </c>
      <c r="B21" s="21" t="s">
        <v>218</v>
      </c>
      <c r="C21" s="20" t="s">
        <v>146</v>
      </c>
      <c r="D21" s="26" t="s">
        <v>192</v>
      </c>
      <c r="E21" s="35" t="s">
        <v>168</v>
      </c>
      <c r="F21" s="40">
        <v>43158</v>
      </c>
      <c r="G21" s="55">
        <v>611900000</v>
      </c>
      <c r="H21" s="26" t="s">
        <v>176</v>
      </c>
      <c r="I21" s="21" t="s">
        <v>413</v>
      </c>
      <c r="J21" s="22" t="s">
        <v>406</v>
      </c>
      <c r="K21" s="40">
        <v>43160</v>
      </c>
      <c r="L21" s="24">
        <v>43555</v>
      </c>
      <c r="M21" s="53" t="str">
        <f t="shared" si="0"/>
        <v>100%</v>
      </c>
      <c r="N21" s="48"/>
    </row>
    <row r="22" spans="1:14" ht="36" x14ac:dyDescent="0.25">
      <c r="A22" s="26" t="s">
        <v>43</v>
      </c>
      <c r="B22" s="21" t="s">
        <v>219</v>
      </c>
      <c r="C22" s="20" t="s">
        <v>135</v>
      </c>
      <c r="D22" s="22" t="s">
        <v>190</v>
      </c>
      <c r="E22" s="35" t="s">
        <v>169</v>
      </c>
      <c r="F22" s="40">
        <v>43159</v>
      </c>
      <c r="G22" s="55">
        <v>7955268904</v>
      </c>
      <c r="H22" s="26" t="s">
        <v>176</v>
      </c>
      <c r="I22" s="21" t="s">
        <v>405</v>
      </c>
      <c r="J22" s="22" t="s">
        <v>406</v>
      </c>
      <c r="K22" s="31">
        <v>43160</v>
      </c>
      <c r="L22" s="31">
        <v>43555</v>
      </c>
      <c r="M22" s="53" t="str">
        <f t="shared" si="0"/>
        <v>100%</v>
      </c>
      <c r="N22" s="48"/>
    </row>
    <row r="23" spans="1:14" ht="72" x14ac:dyDescent="0.25">
      <c r="A23" s="26" t="s">
        <v>265</v>
      </c>
      <c r="B23" s="21" t="s">
        <v>257</v>
      </c>
      <c r="C23" s="20" t="s">
        <v>287</v>
      </c>
      <c r="D23" s="22" t="s">
        <v>213</v>
      </c>
      <c r="E23" s="35" t="s">
        <v>272</v>
      </c>
      <c r="F23" s="40">
        <v>43203</v>
      </c>
      <c r="G23" s="55">
        <v>6562606662</v>
      </c>
      <c r="H23" s="20" t="s">
        <v>297</v>
      </c>
      <c r="I23" s="38" t="s">
        <v>1138</v>
      </c>
      <c r="J23" s="21" t="s">
        <v>1133</v>
      </c>
      <c r="K23" s="31">
        <v>43206</v>
      </c>
      <c r="L23" s="31">
        <v>43562</v>
      </c>
      <c r="M23" s="22" t="str">
        <f>IF((ROUND((($N$2-$K23)/(EDATE($L23,0)-$K23)*100),2))&gt;100,"100%",CONCATENATE((ROUND((($N$2-$K23)/(EDATE($L23,0)-$K23)*100),0)),"%"))</f>
        <v>100%</v>
      </c>
      <c r="N23" s="48"/>
    </row>
    <row r="24" spans="1:14" ht="132" customHeight="1" x14ac:dyDescent="0.25">
      <c r="A24" s="26" t="s">
        <v>266</v>
      </c>
      <c r="B24" s="21" t="s">
        <v>257</v>
      </c>
      <c r="C24" s="20" t="s">
        <v>288</v>
      </c>
      <c r="D24" s="22" t="s">
        <v>281</v>
      </c>
      <c r="E24" s="23" t="s">
        <v>273</v>
      </c>
      <c r="F24" s="40">
        <v>43216</v>
      </c>
      <c r="G24" s="55">
        <v>2000000000</v>
      </c>
      <c r="H24" s="20" t="s">
        <v>179</v>
      </c>
      <c r="I24" s="21" t="s">
        <v>1413</v>
      </c>
      <c r="J24" s="21" t="s">
        <v>1414</v>
      </c>
      <c r="K24" s="40">
        <v>43221</v>
      </c>
      <c r="L24" s="40">
        <v>43660</v>
      </c>
      <c r="M24" s="22" t="str">
        <f t="shared" ref="M24:M52" si="1">IF((ROUND((($N$2-$K24)/(EDATE($L24,0)-$K24)*100),2))&gt;100,"100%",CONCATENATE((ROUND((($N$2-$K24)/(EDATE($L24,0)-$K24)*100),0)),"%"))</f>
        <v>97%</v>
      </c>
      <c r="N24" s="48"/>
    </row>
    <row r="25" spans="1:14" ht="60" x14ac:dyDescent="0.25">
      <c r="A25" s="26" t="s">
        <v>267</v>
      </c>
      <c r="B25" s="20" t="s">
        <v>197</v>
      </c>
      <c r="C25" s="20" t="s">
        <v>289</v>
      </c>
      <c r="D25" s="22" t="s">
        <v>214</v>
      </c>
      <c r="E25" s="23" t="s">
        <v>274</v>
      </c>
      <c r="F25" s="40">
        <v>43216</v>
      </c>
      <c r="G25" s="55">
        <v>1838812105</v>
      </c>
      <c r="H25" s="20" t="s">
        <v>179</v>
      </c>
      <c r="I25" s="21" t="s">
        <v>1136</v>
      </c>
      <c r="J25" s="21" t="s">
        <v>1137</v>
      </c>
      <c r="K25" s="40">
        <v>43222</v>
      </c>
      <c r="L25" s="40">
        <v>43585</v>
      </c>
      <c r="M25" s="22" t="str">
        <f t="shared" si="1"/>
        <v>100%</v>
      </c>
      <c r="N25" s="48"/>
    </row>
    <row r="26" spans="1:14" ht="48" x14ac:dyDescent="0.25">
      <c r="A26" s="26" t="s">
        <v>268</v>
      </c>
      <c r="B26" s="21" t="s">
        <v>194</v>
      </c>
      <c r="C26" s="20" t="s">
        <v>291</v>
      </c>
      <c r="D26" s="22" t="s">
        <v>283</v>
      </c>
      <c r="E26" s="23" t="s">
        <v>275</v>
      </c>
      <c r="F26" s="40">
        <v>43250</v>
      </c>
      <c r="G26" s="55">
        <v>498532927</v>
      </c>
      <c r="H26" s="20" t="s">
        <v>181</v>
      </c>
      <c r="I26" s="21" t="s">
        <v>404</v>
      </c>
      <c r="J26" s="22" t="s">
        <v>360</v>
      </c>
      <c r="K26" s="40">
        <v>43252</v>
      </c>
      <c r="L26" s="40">
        <v>43555</v>
      </c>
      <c r="M26" s="22" t="str">
        <f t="shared" si="1"/>
        <v>100%</v>
      </c>
      <c r="N26" s="48"/>
    </row>
    <row r="27" spans="1:14" ht="96" x14ac:dyDescent="0.25">
      <c r="A27" s="26" t="s">
        <v>269</v>
      </c>
      <c r="B27" s="21" t="s">
        <v>243</v>
      </c>
      <c r="C27" s="20" t="s">
        <v>292</v>
      </c>
      <c r="D27" s="20" t="s">
        <v>284</v>
      </c>
      <c r="E27" s="23" t="s">
        <v>276</v>
      </c>
      <c r="F27" s="40">
        <v>43271</v>
      </c>
      <c r="G27" s="55">
        <v>610616933</v>
      </c>
      <c r="H27" s="20" t="s">
        <v>298</v>
      </c>
      <c r="I27" s="21" t="s">
        <v>394</v>
      </c>
      <c r="J27" s="20" t="s">
        <v>395</v>
      </c>
      <c r="K27" s="40">
        <v>43272</v>
      </c>
      <c r="L27" s="40">
        <v>43495</v>
      </c>
      <c r="M27" s="22" t="str">
        <f t="shared" si="1"/>
        <v>100%</v>
      </c>
      <c r="N27" s="48"/>
    </row>
    <row r="28" spans="1:14" ht="144" x14ac:dyDescent="0.25">
      <c r="A28" s="26" t="s">
        <v>270</v>
      </c>
      <c r="B28" s="21" t="s">
        <v>243</v>
      </c>
      <c r="C28" s="20" t="s">
        <v>293</v>
      </c>
      <c r="D28" s="26" t="s">
        <v>285</v>
      </c>
      <c r="E28" s="23" t="s">
        <v>277</v>
      </c>
      <c r="F28" s="40">
        <v>43271</v>
      </c>
      <c r="G28" s="55">
        <v>6488517615</v>
      </c>
      <c r="H28" s="20" t="s">
        <v>173</v>
      </c>
      <c r="I28" s="38" t="s">
        <v>396</v>
      </c>
      <c r="J28" s="21" t="s">
        <v>397</v>
      </c>
      <c r="K28" s="40">
        <v>43272</v>
      </c>
      <c r="L28" s="40">
        <v>43485</v>
      </c>
      <c r="M28" s="22" t="str">
        <f t="shared" si="1"/>
        <v>100%</v>
      </c>
      <c r="N28" s="48"/>
    </row>
    <row r="29" spans="1:14" ht="60" x14ac:dyDescent="0.25">
      <c r="A29" s="72" t="s">
        <v>271</v>
      </c>
      <c r="B29" s="20" t="s">
        <v>197</v>
      </c>
      <c r="C29" s="20" t="s">
        <v>294</v>
      </c>
      <c r="D29" s="26" t="s">
        <v>286</v>
      </c>
      <c r="E29" s="23" t="s">
        <v>279</v>
      </c>
      <c r="F29" s="40">
        <v>43280</v>
      </c>
      <c r="G29" s="57" t="s">
        <v>296</v>
      </c>
      <c r="H29" s="20" t="s">
        <v>172</v>
      </c>
      <c r="I29" s="49"/>
      <c r="J29" s="49"/>
      <c r="K29" s="40">
        <v>43282</v>
      </c>
      <c r="L29" s="40">
        <v>43646</v>
      </c>
      <c r="M29" s="22" t="str">
        <f t="shared" si="1"/>
        <v>100%</v>
      </c>
      <c r="N29" s="48"/>
    </row>
    <row r="30" spans="1:14" ht="60" x14ac:dyDescent="0.25">
      <c r="A30" s="71" t="s">
        <v>299</v>
      </c>
      <c r="B30" s="21" t="s">
        <v>243</v>
      </c>
      <c r="C30" s="20" t="s">
        <v>330</v>
      </c>
      <c r="D30" s="26" t="s">
        <v>325</v>
      </c>
      <c r="E30" s="35" t="s">
        <v>312</v>
      </c>
      <c r="F30" s="40">
        <v>43300</v>
      </c>
      <c r="G30" s="58">
        <v>3099719398</v>
      </c>
      <c r="H30" s="20" t="s">
        <v>174</v>
      </c>
      <c r="I30" s="21" t="s">
        <v>407</v>
      </c>
      <c r="J30" s="21" t="s">
        <v>408</v>
      </c>
      <c r="K30" s="34">
        <v>43305</v>
      </c>
      <c r="L30" s="40">
        <v>43496</v>
      </c>
      <c r="M30" s="22" t="str">
        <f t="shared" si="1"/>
        <v>100%</v>
      </c>
      <c r="N30" s="48"/>
    </row>
    <row r="31" spans="1:14" ht="108" x14ac:dyDescent="0.25">
      <c r="A31" s="71" t="s">
        <v>300</v>
      </c>
      <c r="B31" s="20" t="s">
        <v>197</v>
      </c>
      <c r="C31" s="20" t="s">
        <v>249</v>
      </c>
      <c r="D31" s="26" t="s">
        <v>250</v>
      </c>
      <c r="E31" s="39" t="s">
        <v>313</v>
      </c>
      <c r="F31" s="40">
        <v>43307</v>
      </c>
      <c r="G31" s="117" t="s">
        <v>350</v>
      </c>
      <c r="H31" s="20" t="s">
        <v>172</v>
      </c>
      <c r="I31" s="49"/>
      <c r="J31" s="49"/>
      <c r="K31" s="40">
        <v>43308</v>
      </c>
      <c r="L31" s="40">
        <v>43672</v>
      </c>
      <c r="M31" s="22" t="str">
        <f t="shared" si="1"/>
        <v>93%</v>
      </c>
      <c r="N31" s="48"/>
    </row>
    <row r="32" spans="1:14" ht="60" x14ac:dyDescent="0.25">
      <c r="A32" s="25" t="s">
        <v>301</v>
      </c>
      <c r="B32" s="22" t="s">
        <v>215</v>
      </c>
      <c r="C32" s="20" t="s">
        <v>246</v>
      </c>
      <c r="D32" s="26" t="s">
        <v>247</v>
      </c>
      <c r="E32" s="35" t="s">
        <v>248</v>
      </c>
      <c r="F32" s="40">
        <v>43339</v>
      </c>
      <c r="G32" s="110">
        <v>19000000</v>
      </c>
      <c r="H32" s="20" t="s">
        <v>204</v>
      </c>
      <c r="I32" s="49"/>
      <c r="J32" s="49"/>
      <c r="K32" s="40">
        <v>43342</v>
      </c>
      <c r="L32" s="40">
        <v>43706</v>
      </c>
      <c r="M32" s="22" t="str">
        <f t="shared" si="1"/>
        <v>84%</v>
      </c>
      <c r="N32" s="48"/>
    </row>
    <row r="33" spans="1:14" ht="96" x14ac:dyDescent="0.25">
      <c r="A33" s="25" t="s">
        <v>302</v>
      </c>
      <c r="B33" s="20" t="s">
        <v>197</v>
      </c>
      <c r="C33" s="20" t="s">
        <v>237</v>
      </c>
      <c r="D33" s="26" t="s">
        <v>238</v>
      </c>
      <c r="E33" s="35" t="s">
        <v>314</v>
      </c>
      <c r="F33" s="40">
        <v>43340</v>
      </c>
      <c r="G33" s="117" t="s">
        <v>351</v>
      </c>
      <c r="H33" s="20" t="s">
        <v>172</v>
      </c>
      <c r="I33" s="49"/>
      <c r="J33" s="49"/>
      <c r="K33" s="40">
        <v>43341</v>
      </c>
      <c r="L33" s="40">
        <v>43706</v>
      </c>
      <c r="M33" s="22" t="str">
        <f t="shared" si="1"/>
        <v>84%</v>
      </c>
      <c r="N33" s="48"/>
    </row>
    <row r="34" spans="1:14" ht="108" x14ac:dyDescent="0.25">
      <c r="A34" s="25" t="s">
        <v>303</v>
      </c>
      <c r="B34" s="21" t="s">
        <v>243</v>
      </c>
      <c r="C34" s="20" t="s">
        <v>337</v>
      </c>
      <c r="D34" s="26" t="s">
        <v>326</v>
      </c>
      <c r="E34" s="35" t="s">
        <v>315</v>
      </c>
      <c r="F34" s="40">
        <v>43341</v>
      </c>
      <c r="G34" s="37">
        <v>533013247</v>
      </c>
      <c r="H34" s="20" t="s">
        <v>172</v>
      </c>
      <c r="I34" s="21" t="s">
        <v>1415</v>
      </c>
      <c r="J34" s="22" t="s">
        <v>1416</v>
      </c>
      <c r="K34" s="40">
        <v>43346</v>
      </c>
      <c r="L34" s="40">
        <v>43740</v>
      </c>
      <c r="M34" s="22" t="str">
        <f t="shared" si="1"/>
        <v>76%</v>
      </c>
      <c r="N34" s="48"/>
    </row>
    <row r="35" spans="1:14" ht="48" x14ac:dyDescent="0.25">
      <c r="A35" s="71" t="s">
        <v>304</v>
      </c>
      <c r="B35" s="21" t="s">
        <v>243</v>
      </c>
      <c r="C35" s="20" t="s">
        <v>340</v>
      </c>
      <c r="D35" s="22" t="s">
        <v>327</v>
      </c>
      <c r="E35" s="35" t="s">
        <v>317</v>
      </c>
      <c r="F35" s="40">
        <v>43343</v>
      </c>
      <c r="G35" s="105">
        <v>2040026637</v>
      </c>
      <c r="H35" s="20" t="s">
        <v>176</v>
      </c>
      <c r="I35" s="49"/>
      <c r="J35" s="49"/>
      <c r="K35" s="34">
        <v>43347</v>
      </c>
      <c r="L35" s="51">
        <v>43649</v>
      </c>
      <c r="M35" s="22" t="str">
        <f t="shared" si="1"/>
        <v>99%</v>
      </c>
      <c r="N35" s="48"/>
    </row>
    <row r="36" spans="1:14" ht="72" x14ac:dyDescent="0.25">
      <c r="A36" s="22" t="s">
        <v>305</v>
      </c>
      <c r="B36" s="20" t="s">
        <v>197</v>
      </c>
      <c r="C36" s="21" t="s">
        <v>343</v>
      </c>
      <c r="D36" s="26" t="s">
        <v>328</v>
      </c>
      <c r="E36" s="23" t="s">
        <v>318</v>
      </c>
      <c r="F36" s="24">
        <v>43350</v>
      </c>
      <c r="G36" s="106" t="s">
        <v>352</v>
      </c>
      <c r="H36" s="21" t="s">
        <v>172</v>
      </c>
      <c r="I36" s="49"/>
      <c r="J36" s="49"/>
      <c r="K36" s="40">
        <v>43353</v>
      </c>
      <c r="L36" s="40">
        <v>43717</v>
      </c>
      <c r="M36" s="22" t="str">
        <f t="shared" si="1"/>
        <v>80%</v>
      </c>
      <c r="N36" s="48"/>
    </row>
    <row r="37" spans="1:14" ht="48" x14ac:dyDescent="0.25">
      <c r="A37" s="26" t="s">
        <v>306</v>
      </c>
      <c r="B37" s="21" t="s">
        <v>220</v>
      </c>
      <c r="C37" s="20" t="s">
        <v>290</v>
      </c>
      <c r="D37" s="26" t="s">
        <v>282</v>
      </c>
      <c r="E37" s="35" t="s">
        <v>319</v>
      </c>
      <c r="F37" s="40">
        <v>43350</v>
      </c>
      <c r="G37" s="105">
        <v>229212517</v>
      </c>
      <c r="H37" s="20" t="s">
        <v>357</v>
      </c>
      <c r="I37" s="21" t="s">
        <v>416</v>
      </c>
      <c r="J37" s="20" t="s">
        <v>415</v>
      </c>
      <c r="K37" s="40">
        <v>43353</v>
      </c>
      <c r="L37" s="40">
        <v>43496</v>
      </c>
      <c r="M37" s="22" t="str">
        <f t="shared" si="1"/>
        <v>100%</v>
      </c>
      <c r="N37" s="48"/>
    </row>
    <row r="38" spans="1:14" ht="60.75" x14ac:dyDescent="0.25">
      <c r="A38" s="26" t="s">
        <v>307</v>
      </c>
      <c r="B38" s="20" t="s">
        <v>197</v>
      </c>
      <c r="C38" s="20" t="s">
        <v>346</v>
      </c>
      <c r="D38" s="26" t="s">
        <v>211</v>
      </c>
      <c r="E38" s="35" t="s">
        <v>320</v>
      </c>
      <c r="F38" s="40">
        <v>43357</v>
      </c>
      <c r="G38" s="105" t="s">
        <v>353</v>
      </c>
      <c r="H38" s="20" t="s">
        <v>172</v>
      </c>
      <c r="I38" s="49"/>
      <c r="J38" s="49"/>
      <c r="K38" s="24">
        <v>43357</v>
      </c>
      <c r="L38" s="24">
        <v>43721</v>
      </c>
      <c r="M38" s="22" t="str">
        <f t="shared" si="1"/>
        <v>79%</v>
      </c>
      <c r="N38" s="48"/>
    </row>
    <row r="39" spans="1:14" ht="36" x14ac:dyDescent="0.25">
      <c r="A39" s="26" t="s">
        <v>308</v>
      </c>
      <c r="B39" s="21" t="s">
        <v>243</v>
      </c>
      <c r="C39" s="20" t="s">
        <v>347</v>
      </c>
      <c r="D39" s="22" t="s">
        <v>329</v>
      </c>
      <c r="E39" s="35" t="s">
        <v>321</v>
      </c>
      <c r="F39" s="40">
        <v>43361</v>
      </c>
      <c r="G39" s="105">
        <v>5138653073</v>
      </c>
      <c r="H39" s="20" t="s">
        <v>172</v>
      </c>
      <c r="I39" s="49"/>
      <c r="J39" s="49"/>
      <c r="K39" s="34">
        <v>43361</v>
      </c>
      <c r="L39" s="31">
        <v>43725</v>
      </c>
      <c r="M39" s="22" t="str">
        <f t="shared" si="1"/>
        <v>78%</v>
      </c>
      <c r="N39" s="48"/>
    </row>
    <row r="40" spans="1:14" ht="84" x14ac:dyDescent="0.25">
      <c r="A40" s="26" t="s">
        <v>309</v>
      </c>
      <c r="B40" s="20" t="s">
        <v>197</v>
      </c>
      <c r="C40" s="20" t="s">
        <v>251</v>
      </c>
      <c r="D40" s="22" t="s">
        <v>252</v>
      </c>
      <c r="E40" s="35" t="s">
        <v>322</v>
      </c>
      <c r="F40" s="40">
        <v>43361</v>
      </c>
      <c r="G40" s="55" t="s">
        <v>354</v>
      </c>
      <c r="H40" s="20" t="s">
        <v>172</v>
      </c>
      <c r="I40" s="49"/>
      <c r="J40" s="49"/>
      <c r="K40" s="40">
        <v>43361</v>
      </c>
      <c r="L40" s="40">
        <v>43725</v>
      </c>
      <c r="M40" s="22" t="str">
        <f t="shared" si="1"/>
        <v>78%</v>
      </c>
      <c r="N40" s="48"/>
    </row>
    <row r="41" spans="1:14" ht="72" x14ac:dyDescent="0.25">
      <c r="A41" s="22" t="s">
        <v>310</v>
      </c>
      <c r="B41" s="20" t="s">
        <v>197</v>
      </c>
      <c r="C41" s="21" t="s">
        <v>348</v>
      </c>
      <c r="D41" s="26" t="s">
        <v>359</v>
      </c>
      <c r="E41" s="23" t="s">
        <v>323</v>
      </c>
      <c r="F41" s="24">
        <v>43362</v>
      </c>
      <c r="G41" s="106" t="s">
        <v>355</v>
      </c>
      <c r="H41" s="21" t="s">
        <v>172</v>
      </c>
      <c r="I41" s="49"/>
      <c r="J41" s="49"/>
      <c r="K41" s="40">
        <v>43362</v>
      </c>
      <c r="L41" s="40">
        <v>43726</v>
      </c>
      <c r="M41" s="22" t="str">
        <f t="shared" si="1"/>
        <v>78%</v>
      </c>
      <c r="N41" s="48"/>
    </row>
    <row r="42" spans="1:14" ht="72" x14ac:dyDescent="0.25">
      <c r="A42" s="22" t="s">
        <v>311</v>
      </c>
      <c r="B42" s="20" t="s">
        <v>197</v>
      </c>
      <c r="C42" s="21" t="s">
        <v>255</v>
      </c>
      <c r="D42" s="22" t="s">
        <v>256</v>
      </c>
      <c r="E42" s="23" t="s">
        <v>324</v>
      </c>
      <c r="F42" s="24">
        <v>43364</v>
      </c>
      <c r="G42" s="106" t="s">
        <v>356</v>
      </c>
      <c r="H42" s="21" t="s">
        <v>172</v>
      </c>
      <c r="I42" s="49"/>
      <c r="J42" s="49"/>
      <c r="K42" s="24">
        <v>43364</v>
      </c>
      <c r="L42" s="24">
        <v>43728</v>
      </c>
      <c r="M42" s="22" t="str">
        <f t="shared" si="1"/>
        <v>77%</v>
      </c>
      <c r="N42" s="48"/>
    </row>
    <row r="43" spans="1:14" ht="60.75" x14ac:dyDescent="0.25">
      <c r="A43" s="22" t="s">
        <v>362</v>
      </c>
      <c r="B43" s="20" t="s">
        <v>203</v>
      </c>
      <c r="C43" s="21" t="s">
        <v>371</v>
      </c>
      <c r="D43" s="21" t="s">
        <v>390</v>
      </c>
      <c r="E43" s="23" t="s">
        <v>374</v>
      </c>
      <c r="F43" s="24">
        <v>43390</v>
      </c>
      <c r="G43" s="106" t="s">
        <v>382</v>
      </c>
      <c r="H43" s="21" t="s">
        <v>172</v>
      </c>
      <c r="I43" s="101"/>
      <c r="J43" s="101"/>
      <c r="K43" s="24">
        <v>43390</v>
      </c>
      <c r="L43" s="40">
        <v>43754</v>
      </c>
      <c r="M43" s="22" t="str">
        <f t="shared" si="1"/>
        <v>70%</v>
      </c>
      <c r="N43" s="48"/>
    </row>
    <row r="44" spans="1:14" ht="60" x14ac:dyDescent="0.25">
      <c r="A44" s="26" t="s">
        <v>363</v>
      </c>
      <c r="B44" s="20" t="s">
        <v>203</v>
      </c>
      <c r="C44" s="20" t="s">
        <v>372</v>
      </c>
      <c r="D44" s="20" t="s">
        <v>391</v>
      </c>
      <c r="E44" s="35" t="s">
        <v>375</v>
      </c>
      <c r="F44" s="40">
        <v>43391</v>
      </c>
      <c r="G44" s="55" t="s">
        <v>383</v>
      </c>
      <c r="H44" s="20" t="s">
        <v>172</v>
      </c>
      <c r="I44" s="101"/>
      <c r="J44" s="101"/>
      <c r="K44" s="40">
        <v>43391</v>
      </c>
      <c r="L44" s="40">
        <v>43755</v>
      </c>
      <c r="M44" s="22" t="str">
        <f t="shared" si="1"/>
        <v>70%</v>
      </c>
      <c r="N44" s="48"/>
    </row>
    <row r="45" spans="1:14" ht="96" x14ac:dyDescent="0.25">
      <c r="A45" s="26" t="s">
        <v>364</v>
      </c>
      <c r="B45" s="20" t="s">
        <v>203</v>
      </c>
      <c r="C45" s="20" t="s">
        <v>253</v>
      </c>
      <c r="D45" s="20" t="s">
        <v>254</v>
      </c>
      <c r="E45" s="35" t="s">
        <v>376</v>
      </c>
      <c r="F45" s="40">
        <v>43395</v>
      </c>
      <c r="G45" s="105" t="s">
        <v>384</v>
      </c>
      <c r="H45" s="20" t="s">
        <v>172</v>
      </c>
      <c r="I45" s="101"/>
      <c r="J45" s="101"/>
      <c r="K45" s="40">
        <v>43395</v>
      </c>
      <c r="L45" s="40">
        <v>43759</v>
      </c>
      <c r="M45" s="22" t="str">
        <f t="shared" si="1"/>
        <v>69%</v>
      </c>
      <c r="N45" s="48"/>
    </row>
    <row r="46" spans="1:14" ht="120" x14ac:dyDescent="0.25">
      <c r="A46" s="26" t="s">
        <v>365</v>
      </c>
      <c r="B46" s="20" t="s">
        <v>203</v>
      </c>
      <c r="C46" s="20" t="s">
        <v>244</v>
      </c>
      <c r="D46" s="21" t="s">
        <v>245</v>
      </c>
      <c r="E46" s="35" t="s">
        <v>377</v>
      </c>
      <c r="F46" s="40">
        <v>43395</v>
      </c>
      <c r="G46" s="105" t="s">
        <v>385</v>
      </c>
      <c r="H46" s="20" t="s">
        <v>172</v>
      </c>
      <c r="I46" s="101"/>
      <c r="J46" s="101"/>
      <c r="K46" s="24">
        <v>43395</v>
      </c>
      <c r="L46" s="40">
        <v>43759</v>
      </c>
      <c r="M46" s="22" t="str">
        <f t="shared" si="1"/>
        <v>69%</v>
      </c>
      <c r="N46" s="48"/>
    </row>
    <row r="47" spans="1:14" ht="51.75" customHeight="1" x14ac:dyDescent="0.25">
      <c r="A47" s="157" t="s">
        <v>1614</v>
      </c>
      <c r="B47" s="158" t="s">
        <v>243</v>
      </c>
      <c r="C47" s="159" t="s">
        <v>202</v>
      </c>
      <c r="D47" s="158" t="s">
        <v>199</v>
      </c>
      <c r="E47" s="160" t="s">
        <v>1621</v>
      </c>
      <c r="F47" s="161">
        <v>43410</v>
      </c>
      <c r="G47" s="167">
        <v>5074000000</v>
      </c>
      <c r="H47" s="159" t="s">
        <v>1622</v>
      </c>
      <c r="I47" s="162"/>
      <c r="J47" s="162"/>
      <c r="K47" s="168">
        <v>43410</v>
      </c>
      <c r="L47" s="168">
        <v>43819</v>
      </c>
      <c r="M47" s="163" t="str">
        <f t="shared" si="1"/>
        <v>58%</v>
      </c>
      <c r="N47" s="48"/>
    </row>
    <row r="48" spans="1:14" ht="72" x14ac:dyDescent="0.25">
      <c r="A48" s="71" t="s">
        <v>366</v>
      </c>
      <c r="B48" s="21" t="s">
        <v>243</v>
      </c>
      <c r="C48" s="20" t="s">
        <v>202</v>
      </c>
      <c r="D48" s="21" t="s">
        <v>199</v>
      </c>
      <c r="E48" s="35" t="s">
        <v>378</v>
      </c>
      <c r="F48" s="40">
        <v>43425</v>
      </c>
      <c r="G48" s="55">
        <v>7942713188</v>
      </c>
      <c r="H48" s="20" t="s">
        <v>389</v>
      </c>
      <c r="I48" s="101"/>
      <c r="J48" s="101"/>
      <c r="K48" s="51">
        <v>43426</v>
      </c>
      <c r="L48" s="31">
        <v>43769</v>
      </c>
      <c r="M48" s="22" t="str">
        <f t="shared" si="1"/>
        <v>64%</v>
      </c>
      <c r="N48" s="48"/>
    </row>
    <row r="49" spans="1:14" ht="60.75" x14ac:dyDescent="0.25">
      <c r="A49" s="71" t="s">
        <v>367</v>
      </c>
      <c r="B49" s="20" t="s">
        <v>203</v>
      </c>
      <c r="C49" s="20" t="s">
        <v>226</v>
      </c>
      <c r="D49" s="26" t="s">
        <v>227</v>
      </c>
      <c r="E49" s="35" t="s">
        <v>379</v>
      </c>
      <c r="F49" s="40">
        <v>43434</v>
      </c>
      <c r="G49" s="105" t="s">
        <v>386</v>
      </c>
      <c r="H49" s="20" t="s">
        <v>172</v>
      </c>
      <c r="I49" s="101"/>
      <c r="J49" s="101"/>
      <c r="K49" s="40">
        <v>43434</v>
      </c>
      <c r="L49" s="40">
        <v>43798</v>
      </c>
      <c r="M49" s="22" t="str">
        <f t="shared" si="1"/>
        <v>58%</v>
      </c>
      <c r="N49" s="48"/>
    </row>
    <row r="50" spans="1:14" ht="96" x14ac:dyDescent="0.25">
      <c r="A50" s="71" t="s">
        <v>368</v>
      </c>
      <c r="B50" s="20" t="s">
        <v>203</v>
      </c>
      <c r="C50" s="20" t="s">
        <v>373</v>
      </c>
      <c r="D50" s="26" t="s">
        <v>259</v>
      </c>
      <c r="E50" s="35" t="s">
        <v>380</v>
      </c>
      <c r="F50" s="40">
        <v>43448</v>
      </c>
      <c r="G50" s="55" t="s">
        <v>387</v>
      </c>
      <c r="H50" s="20" t="s">
        <v>172</v>
      </c>
      <c r="I50" s="101"/>
      <c r="J50" s="101"/>
      <c r="K50" s="40">
        <v>43448</v>
      </c>
      <c r="L50" s="40">
        <v>43812</v>
      </c>
      <c r="M50" s="22" t="str">
        <f t="shared" si="1"/>
        <v>54%</v>
      </c>
      <c r="N50" s="48"/>
    </row>
    <row r="51" spans="1:14" ht="72" x14ac:dyDescent="0.25">
      <c r="A51" s="71" t="s">
        <v>369</v>
      </c>
      <c r="B51" s="21" t="s">
        <v>243</v>
      </c>
      <c r="C51" s="20" t="s">
        <v>202</v>
      </c>
      <c r="D51" s="22" t="s">
        <v>199</v>
      </c>
      <c r="E51" s="35" t="s">
        <v>381</v>
      </c>
      <c r="F51" s="40">
        <v>43455</v>
      </c>
      <c r="G51" s="55">
        <v>10430000000</v>
      </c>
      <c r="H51" s="20" t="s">
        <v>361</v>
      </c>
      <c r="I51" s="102" t="s">
        <v>1132</v>
      </c>
      <c r="J51" s="102" t="s">
        <v>1133</v>
      </c>
      <c r="K51" s="31">
        <v>43455</v>
      </c>
      <c r="L51" s="31">
        <v>43829</v>
      </c>
      <c r="M51" s="22" t="str">
        <f t="shared" si="1"/>
        <v>51%</v>
      </c>
      <c r="N51" s="48"/>
    </row>
    <row r="52" spans="1:14" ht="84" x14ac:dyDescent="0.25">
      <c r="A52" s="73" t="s">
        <v>370</v>
      </c>
      <c r="B52" s="20" t="s">
        <v>203</v>
      </c>
      <c r="C52" s="93" t="s">
        <v>216</v>
      </c>
      <c r="D52" s="94" t="s">
        <v>217</v>
      </c>
      <c r="E52" s="99" t="s">
        <v>316</v>
      </c>
      <c r="F52" s="95">
        <v>43463</v>
      </c>
      <c r="G52" s="107" t="s">
        <v>388</v>
      </c>
      <c r="H52" s="93" t="s">
        <v>180</v>
      </c>
      <c r="I52" s="61"/>
      <c r="J52" s="61"/>
      <c r="K52" s="95">
        <v>43463</v>
      </c>
      <c r="L52" s="40">
        <v>43524</v>
      </c>
      <c r="M52" s="22" t="str">
        <f t="shared" si="1"/>
        <v>100%</v>
      </c>
      <c r="N52" s="48"/>
    </row>
    <row r="53" spans="1:14" ht="59.25" customHeight="1" x14ac:dyDescent="0.25">
      <c r="A53" s="184" t="s">
        <v>423</v>
      </c>
      <c r="B53" s="184"/>
      <c r="C53" s="184"/>
      <c r="D53" s="184"/>
      <c r="E53" s="184"/>
      <c r="F53" s="184"/>
      <c r="G53" s="184"/>
      <c r="H53" s="184"/>
      <c r="I53" s="184"/>
      <c r="J53" s="184"/>
      <c r="K53" s="184"/>
      <c r="L53" s="184"/>
      <c r="M53" s="184"/>
      <c r="N53" s="46"/>
    </row>
    <row r="54" spans="1:14" ht="78.75" x14ac:dyDescent="0.25">
      <c r="A54" s="65" t="s">
        <v>0</v>
      </c>
      <c r="B54" s="65" t="s">
        <v>5</v>
      </c>
      <c r="C54" s="65" t="s">
        <v>1</v>
      </c>
      <c r="D54" s="65" t="s">
        <v>6</v>
      </c>
      <c r="E54" s="65" t="s">
        <v>27</v>
      </c>
      <c r="F54" s="65" t="s">
        <v>28</v>
      </c>
      <c r="G54" s="65" t="s">
        <v>7</v>
      </c>
      <c r="H54" s="65" t="s">
        <v>26</v>
      </c>
      <c r="I54" s="65" t="s">
        <v>31</v>
      </c>
      <c r="J54" s="65" t="s">
        <v>30</v>
      </c>
      <c r="K54" s="65" t="s">
        <v>2</v>
      </c>
      <c r="L54" s="65" t="s">
        <v>3</v>
      </c>
      <c r="M54" s="65" t="s">
        <v>29</v>
      </c>
      <c r="N54" s="46"/>
    </row>
    <row r="55" spans="1:14" ht="36" x14ac:dyDescent="0.25">
      <c r="A55" s="69" t="s">
        <v>424</v>
      </c>
      <c r="B55" s="21" t="s">
        <v>1045</v>
      </c>
      <c r="C55" s="84" t="s">
        <v>44</v>
      </c>
      <c r="D55" s="87" t="s">
        <v>853</v>
      </c>
      <c r="E55" s="84" t="s">
        <v>147</v>
      </c>
      <c r="F55" s="88">
        <v>43466</v>
      </c>
      <c r="G55" s="68">
        <v>343631543</v>
      </c>
      <c r="H55" s="87" t="s">
        <v>172</v>
      </c>
      <c r="I55" s="21"/>
      <c r="J55" s="45"/>
      <c r="K55" s="88">
        <v>43466</v>
      </c>
      <c r="L55" s="24">
        <v>43830</v>
      </c>
      <c r="M55" s="22" t="str">
        <f t="shared" ref="M55:M118" si="2">IF((ROUND((($N$2-$K55)/(EDATE($L55,0)-$K55)*100),2))&gt;100,"100%",CONCATENATE((ROUND((($N$2-$K55)/(EDATE($L55,0)-$K55)*100),0)),"%"))</f>
        <v>49%</v>
      </c>
    </row>
    <row r="56" spans="1:14" ht="84" x14ac:dyDescent="0.25">
      <c r="A56" s="69" t="s">
        <v>425</v>
      </c>
      <c r="B56" s="21" t="s">
        <v>1045</v>
      </c>
      <c r="C56" s="84" t="s">
        <v>45</v>
      </c>
      <c r="D56" s="22" t="s">
        <v>853</v>
      </c>
      <c r="E56" s="85" t="s">
        <v>674</v>
      </c>
      <c r="F56" s="88">
        <v>43466</v>
      </c>
      <c r="G56" s="89">
        <v>1963546480</v>
      </c>
      <c r="H56" s="87" t="s">
        <v>172</v>
      </c>
      <c r="I56" s="22"/>
      <c r="J56" s="22"/>
      <c r="K56" s="88">
        <v>43466</v>
      </c>
      <c r="L56" s="24">
        <v>43830</v>
      </c>
      <c r="M56" s="22" t="str">
        <f t="shared" si="2"/>
        <v>49%</v>
      </c>
    </row>
    <row r="57" spans="1:14" ht="108" x14ac:dyDescent="0.25">
      <c r="A57" s="69" t="s">
        <v>426</v>
      </c>
      <c r="B57" s="21" t="s">
        <v>1045</v>
      </c>
      <c r="C57" s="84" t="s">
        <v>613</v>
      </c>
      <c r="D57" s="87" t="s">
        <v>853</v>
      </c>
      <c r="E57" s="85" t="s">
        <v>675</v>
      </c>
      <c r="F57" s="88">
        <v>43466</v>
      </c>
      <c r="G57" s="89">
        <v>400000000</v>
      </c>
      <c r="H57" s="87" t="s">
        <v>172</v>
      </c>
      <c r="I57" s="22"/>
      <c r="J57" s="22"/>
      <c r="K57" s="88">
        <v>43466</v>
      </c>
      <c r="L57" s="24">
        <v>43830</v>
      </c>
      <c r="M57" s="22" t="str">
        <f t="shared" si="2"/>
        <v>49%</v>
      </c>
    </row>
    <row r="58" spans="1:14" ht="48" x14ac:dyDescent="0.25">
      <c r="A58" s="69" t="s">
        <v>427</v>
      </c>
      <c r="B58" s="21" t="s">
        <v>203</v>
      </c>
      <c r="C58" s="84" t="s">
        <v>57</v>
      </c>
      <c r="D58" s="87" t="s">
        <v>854</v>
      </c>
      <c r="E58" s="85" t="s">
        <v>153</v>
      </c>
      <c r="F58" s="88">
        <v>43466</v>
      </c>
      <c r="G58" s="89">
        <v>42854124</v>
      </c>
      <c r="H58" s="87" t="s">
        <v>172</v>
      </c>
      <c r="I58" s="49"/>
      <c r="J58" s="49"/>
      <c r="K58" s="88">
        <v>43466</v>
      </c>
      <c r="L58" s="24">
        <v>43830</v>
      </c>
      <c r="M58" s="22" t="str">
        <f t="shared" si="2"/>
        <v>49%</v>
      </c>
    </row>
    <row r="59" spans="1:14" ht="48" x14ac:dyDescent="0.25">
      <c r="A59" s="69" t="s">
        <v>428</v>
      </c>
      <c r="B59" s="21" t="s">
        <v>203</v>
      </c>
      <c r="C59" s="84" t="s">
        <v>614</v>
      </c>
      <c r="D59" s="87" t="s">
        <v>855</v>
      </c>
      <c r="E59" s="85" t="s">
        <v>148</v>
      </c>
      <c r="F59" s="88">
        <v>43466</v>
      </c>
      <c r="G59" s="89">
        <v>20408516</v>
      </c>
      <c r="H59" s="87" t="s">
        <v>1007</v>
      </c>
      <c r="I59" s="21"/>
      <c r="J59" s="21"/>
      <c r="K59" s="88">
        <v>43466</v>
      </c>
      <c r="L59" s="24">
        <v>43585</v>
      </c>
      <c r="M59" s="22" t="str">
        <f t="shared" si="2"/>
        <v>100%</v>
      </c>
    </row>
    <row r="60" spans="1:14" ht="60" x14ac:dyDescent="0.25">
      <c r="A60" s="69" t="s">
        <v>429</v>
      </c>
      <c r="B60" s="21" t="s">
        <v>203</v>
      </c>
      <c r="C60" s="84" t="s">
        <v>132</v>
      </c>
      <c r="D60" s="87" t="s">
        <v>856</v>
      </c>
      <c r="E60" s="69" t="s">
        <v>676</v>
      </c>
      <c r="F60" s="88">
        <v>43466</v>
      </c>
      <c r="G60" s="89">
        <v>44467650</v>
      </c>
      <c r="H60" s="87" t="s">
        <v>174</v>
      </c>
      <c r="I60" s="22"/>
      <c r="J60" s="22"/>
      <c r="K60" s="88">
        <v>43466</v>
      </c>
      <c r="L60" s="24">
        <v>43616</v>
      </c>
      <c r="M60" s="22" t="str">
        <f t="shared" si="2"/>
        <v>100%</v>
      </c>
    </row>
    <row r="61" spans="1:14" ht="60" x14ac:dyDescent="0.25">
      <c r="A61" s="69" t="s">
        <v>430</v>
      </c>
      <c r="B61" s="21" t="s">
        <v>203</v>
      </c>
      <c r="C61" s="84" t="s">
        <v>615</v>
      </c>
      <c r="D61" s="87" t="s">
        <v>857</v>
      </c>
      <c r="E61" s="69" t="s">
        <v>677</v>
      </c>
      <c r="F61" s="88">
        <v>43466</v>
      </c>
      <c r="G61" s="68" t="s">
        <v>382</v>
      </c>
      <c r="H61" s="87" t="s">
        <v>172</v>
      </c>
      <c r="I61" s="21"/>
      <c r="J61" s="21"/>
      <c r="K61" s="88">
        <v>43466</v>
      </c>
      <c r="L61" s="24">
        <v>43830</v>
      </c>
      <c r="M61" s="22" t="str">
        <f t="shared" si="2"/>
        <v>49%</v>
      </c>
    </row>
    <row r="62" spans="1:14" ht="36" x14ac:dyDescent="0.25">
      <c r="A62" s="69" t="s">
        <v>431</v>
      </c>
      <c r="B62" s="21" t="s">
        <v>257</v>
      </c>
      <c r="C62" s="84" t="s">
        <v>60</v>
      </c>
      <c r="D62" s="87" t="s">
        <v>858</v>
      </c>
      <c r="E62" s="69" t="s">
        <v>155</v>
      </c>
      <c r="F62" s="88">
        <v>43466</v>
      </c>
      <c r="G62" s="89">
        <v>208764828</v>
      </c>
      <c r="H62" s="87" t="s">
        <v>172</v>
      </c>
      <c r="I62" s="49"/>
      <c r="J62" s="49"/>
      <c r="K62" s="88">
        <v>43466</v>
      </c>
      <c r="L62" s="24">
        <v>43830</v>
      </c>
      <c r="M62" s="22" t="str">
        <f t="shared" si="2"/>
        <v>49%</v>
      </c>
    </row>
    <row r="63" spans="1:14" ht="96" x14ac:dyDescent="0.25">
      <c r="A63" s="69" t="s">
        <v>432</v>
      </c>
      <c r="B63" s="21" t="s">
        <v>203</v>
      </c>
      <c r="C63" s="84" t="s">
        <v>53</v>
      </c>
      <c r="D63" s="87" t="s">
        <v>859</v>
      </c>
      <c r="E63" s="85" t="s">
        <v>278</v>
      </c>
      <c r="F63" s="88">
        <v>43466</v>
      </c>
      <c r="G63" s="89">
        <v>55736124</v>
      </c>
      <c r="H63" s="87" t="s">
        <v>172</v>
      </c>
      <c r="I63" s="21"/>
      <c r="J63" s="21"/>
      <c r="K63" s="88">
        <v>43466</v>
      </c>
      <c r="L63" s="24">
        <v>43830</v>
      </c>
      <c r="M63" s="22" t="str">
        <f t="shared" si="2"/>
        <v>49%</v>
      </c>
    </row>
    <row r="64" spans="1:14" ht="60" x14ac:dyDescent="0.25">
      <c r="A64" s="69" t="s">
        <v>433</v>
      </c>
      <c r="B64" s="21" t="s">
        <v>203</v>
      </c>
      <c r="C64" s="84" t="s">
        <v>50</v>
      </c>
      <c r="D64" s="87" t="s">
        <v>860</v>
      </c>
      <c r="E64" s="85" t="s">
        <v>150</v>
      </c>
      <c r="F64" s="88">
        <v>43466</v>
      </c>
      <c r="G64" s="89">
        <v>18412985</v>
      </c>
      <c r="H64" s="87" t="s">
        <v>174</v>
      </c>
      <c r="I64" s="21"/>
      <c r="J64" s="21"/>
      <c r="K64" s="88">
        <v>43466</v>
      </c>
      <c r="L64" s="24">
        <v>43616</v>
      </c>
      <c r="M64" s="22" t="str">
        <f t="shared" si="2"/>
        <v>100%</v>
      </c>
    </row>
    <row r="65" spans="1:14" ht="120" x14ac:dyDescent="0.25">
      <c r="A65" s="69" t="s">
        <v>434</v>
      </c>
      <c r="B65" s="21" t="s">
        <v>203</v>
      </c>
      <c r="C65" s="84" t="s">
        <v>46</v>
      </c>
      <c r="D65" s="87" t="s">
        <v>861</v>
      </c>
      <c r="E65" s="85" t="s">
        <v>1053</v>
      </c>
      <c r="F65" s="88">
        <v>43466</v>
      </c>
      <c r="G65" s="89">
        <v>22241568</v>
      </c>
      <c r="H65" s="87" t="s">
        <v>172</v>
      </c>
      <c r="I65" s="21"/>
      <c r="J65" s="21"/>
      <c r="K65" s="88">
        <v>43466</v>
      </c>
      <c r="L65" s="24">
        <v>43830</v>
      </c>
      <c r="M65" s="22" t="str">
        <f t="shared" si="2"/>
        <v>49%</v>
      </c>
    </row>
    <row r="66" spans="1:14" ht="144" x14ac:dyDescent="0.25">
      <c r="A66" s="69" t="s">
        <v>435</v>
      </c>
      <c r="B66" s="21" t="s">
        <v>203</v>
      </c>
      <c r="C66" s="84" t="s">
        <v>49</v>
      </c>
      <c r="D66" s="87" t="s">
        <v>862</v>
      </c>
      <c r="E66" s="85" t="s">
        <v>149</v>
      </c>
      <c r="F66" s="88">
        <v>43466</v>
      </c>
      <c r="G66" s="89">
        <v>46230292</v>
      </c>
      <c r="H66" s="87" t="s">
        <v>1007</v>
      </c>
      <c r="I66" s="21" t="s">
        <v>1417</v>
      </c>
      <c r="J66" s="22" t="s">
        <v>1418</v>
      </c>
      <c r="K66" s="88">
        <v>43466</v>
      </c>
      <c r="L66" s="24">
        <v>43646</v>
      </c>
      <c r="M66" s="22" t="str">
        <f t="shared" si="2"/>
        <v>100%</v>
      </c>
    </row>
    <row r="67" spans="1:14" ht="48" x14ac:dyDescent="0.25">
      <c r="A67" s="69" t="s">
        <v>436</v>
      </c>
      <c r="B67" s="21" t="s">
        <v>203</v>
      </c>
      <c r="C67" s="84" t="s">
        <v>48</v>
      </c>
      <c r="D67" s="87" t="s">
        <v>863</v>
      </c>
      <c r="E67" s="85" t="s">
        <v>678</v>
      </c>
      <c r="F67" s="88">
        <v>43466</v>
      </c>
      <c r="G67" s="89">
        <v>26608284</v>
      </c>
      <c r="H67" s="87" t="s">
        <v>172</v>
      </c>
      <c r="I67" s="21"/>
      <c r="J67" s="22"/>
      <c r="K67" s="88">
        <v>43466</v>
      </c>
      <c r="L67" s="24">
        <v>43830</v>
      </c>
      <c r="M67" s="22" t="str">
        <f t="shared" si="2"/>
        <v>49%</v>
      </c>
    </row>
    <row r="68" spans="1:14" ht="60" x14ac:dyDescent="0.25">
      <c r="A68" s="69" t="s">
        <v>437</v>
      </c>
      <c r="B68" s="21" t="s">
        <v>203</v>
      </c>
      <c r="C68" s="84" t="s">
        <v>614</v>
      </c>
      <c r="D68" s="87" t="s">
        <v>855</v>
      </c>
      <c r="E68" s="85" t="s">
        <v>679</v>
      </c>
      <c r="F68" s="88">
        <v>43466</v>
      </c>
      <c r="G68" s="89">
        <v>97295588</v>
      </c>
      <c r="H68" s="87" t="s">
        <v>1007</v>
      </c>
      <c r="I68" s="21"/>
      <c r="J68" s="21"/>
      <c r="K68" s="88">
        <v>43466</v>
      </c>
      <c r="L68" s="24">
        <v>43585</v>
      </c>
      <c r="M68" s="22" t="str">
        <f t="shared" si="2"/>
        <v>100%</v>
      </c>
    </row>
    <row r="69" spans="1:14" ht="96" x14ac:dyDescent="0.25">
      <c r="A69" s="38" t="s">
        <v>438</v>
      </c>
      <c r="B69" s="21" t="s">
        <v>257</v>
      </c>
      <c r="C69" s="21" t="s">
        <v>58</v>
      </c>
      <c r="D69" s="22" t="s">
        <v>864</v>
      </c>
      <c r="E69" s="32" t="s">
        <v>680</v>
      </c>
      <c r="F69" s="24">
        <v>43466</v>
      </c>
      <c r="G69" s="36">
        <v>329995685</v>
      </c>
      <c r="H69" s="22" t="s">
        <v>1008</v>
      </c>
      <c r="I69" s="21" t="s">
        <v>1135</v>
      </c>
      <c r="J69" s="22"/>
      <c r="K69" s="24">
        <v>43466</v>
      </c>
      <c r="L69" s="24">
        <v>43585</v>
      </c>
      <c r="M69" s="22" t="str">
        <f t="shared" si="2"/>
        <v>100%</v>
      </c>
      <c r="N69" s="54"/>
    </row>
    <row r="70" spans="1:14" ht="48" x14ac:dyDescent="0.25">
      <c r="A70" s="38" t="s">
        <v>439</v>
      </c>
      <c r="B70" s="21" t="s">
        <v>203</v>
      </c>
      <c r="C70" s="21" t="s">
        <v>55</v>
      </c>
      <c r="D70" s="22" t="s">
        <v>865</v>
      </c>
      <c r="E70" s="32" t="s">
        <v>681</v>
      </c>
      <c r="F70" s="24">
        <v>43466</v>
      </c>
      <c r="G70" s="36">
        <v>58000663</v>
      </c>
      <c r="H70" s="22" t="s">
        <v>172</v>
      </c>
      <c r="I70" s="21"/>
      <c r="J70" s="22"/>
      <c r="K70" s="24">
        <v>43466</v>
      </c>
      <c r="L70" s="24">
        <v>43830</v>
      </c>
      <c r="M70" s="22" t="str">
        <f t="shared" si="2"/>
        <v>49%</v>
      </c>
      <c r="N70" s="54"/>
    </row>
    <row r="71" spans="1:14" ht="48" x14ac:dyDescent="0.25">
      <c r="A71" s="38" t="s">
        <v>440</v>
      </c>
      <c r="B71" s="21" t="s">
        <v>257</v>
      </c>
      <c r="C71" s="21" t="s">
        <v>56</v>
      </c>
      <c r="D71" s="22" t="s">
        <v>866</v>
      </c>
      <c r="E71" s="32" t="s">
        <v>682</v>
      </c>
      <c r="F71" s="24">
        <v>43466</v>
      </c>
      <c r="G71" s="36">
        <v>24796460</v>
      </c>
      <c r="H71" s="22" t="s">
        <v>180</v>
      </c>
      <c r="I71" s="21" t="s">
        <v>1055</v>
      </c>
      <c r="J71" s="22" t="s">
        <v>1056</v>
      </c>
      <c r="K71" s="24">
        <v>43466</v>
      </c>
      <c r="L71" s="24">
        <v>43555</v>
      </c>
      <c r="M71" s="22" t="str">
        <f t="shared" si="2"/>
        <v>100%</v>
      </c>
      <c r="N71" s="54"/>
    </row>
    <row r="72" spans="1:14" ht="84" x14ac:dyDescent="0.25">
      <c r="A72" s="38" t="s">
        <v>441</v>
      </c>
      <c r="B72" s="21" t="s">
        <v>203</v>
      </c>
      <c r="C72" s="21" t="s">
        <v>52</v>
      </c>
      <c r="D72" s="22" t="s">
        <v>867</v>
      </c>
      <c r="E72" s="32" t="s">
        <v>151</v>
      </c>
      <c r="F72" s="24">
        <v>43466</v>
      </c>
      <c r="G72" s="36">
        <v>34083132</v>
      </c>
      <c r="H72" s="22" t="s">
        <v>172</v>
      </c>
      <c r="I72" s="22"/>
      <c r="J72" s="22"/>
      <c r="K72" s="24">
        <v>43466</v>
      </c>
      <c r="L72" s="24">
        <v>43830</v>
      </c>
      <c r="M72" s="22" t="str">
        <f t="shared" si="2"/>
        <v>49%</v>
      </c>
      <c r="N72" s="54"/>
    </row>
    <row r="73" spans="1:14" ht="48" x14ac:dyDescent="0.25">
      <c r="A73" s="38" t="s">
        <v>442</v>
      </c>
      <c r="B73" s="21" t="s">
        <v>203</v>
      </c>
      <c r="C73" s="21" t="s">
        <v>59</v>
      </c>
      <c r="D73" s="22" t="s">
        <v>868</v>
      </c>
      <c r="E73" s="32" t="s">
        <v>154</v>
      </c>
      <c r="F73" s="24">
        <v>43466</v>
      </c>
      <c r="G73" s="36">
        <v>122563644</v>
      </c>
      <c r="H73" s="22" t="s">
        <v>172</v>
      </c>
      <c r="I73" s="21"/>
      <c r="J73" s="22"/>
      <c r="K73" s="24">
        <v>43466</v>
      </c>
      <c r="L73" s="24">
        <v>43830</v>
      </c>
      <c r="M73" s="22" t="str">
        <f t="shared" si="2"/>
        <v>49%</v>
      </c>
      <c r="N73" s="54"/>
    </row>
    <row r="74" spans="1:14" ht="72" x14ac:dyDescent="0.25">
      <c r="A74" s="38" t="s">
        <v>443</v>
      </c>
      <c r="B74" s="21" t="s">
        <v>203</v>
      </c>
      <c r="C74" s="21" t="s">
        <v>616</v>
      </c>
      <c r="D74" s="22" t="s">
        <v>869</v>
      </c>
      <c r="E74" s="32" t="s">
        <v>683</v>
      </c>
      <c r="F74" s="24">
        <v>43466</v>
      </c>
      <c r="G74" s="36">
        <v>46500000</v>
      </c>
      <c r="H74" s="22" t="s">
        <v>172</v>
      </c>
      <c r="I74" s="21"/>
      <c r="J74" s="22"/>
      <c r="K74" s="24">
        <v>43466</v>
      </c>
      <c r="L74" s="24">
        <v>43830</v>
      </c>
      <c r="M74" s="22" t="str">
        <f t="shared" si="2"/>
        <v>49%</v>
      </c>
      <c r="N74" s="54"/>
    </row>
    <row r="75" spans="1:14" ht="85.5" customHeight="1" x14ac:dyDescent="0.25">
      <c r="A75" s="38" t="s">
        <v>444</v>
      </c>
      <c r="B75" s="21" t="s">
        <v>203</v>
      </c>
      <c r="C75" s="21" t="s">
        <v>614</v>
      </c>
      <c r="D75" s="22" t="s">
        <v>855</v>
      </c>
      <c r="E75" s="21" t="s">
        <v>684</v>
      </c>
      <c r="F75" s="24">
        <v>43466</v>
      </c>
      <c r="G75" s="36">
        <v>24151260</v>
      </c>
      <c r="H75" s="22" t="s">
        <v>1007</v>
      </c>
      <c r="I75" s="38"/>
      <c r="J75" s="21"/>
      <c r="K75" s="24">
        <v>43466</v>
      </c>
      <c r="L75" s="24">
        <v>43585</v>
      </c>
      <c r="M75" s="22" t="str">
        <f t="shared" si="2"/>
        <v>100%</v>
      </c>
      <c r="N75" s="54"/>
    </row>
    <row r="76" spans="1:14" ht="60" x14ac:dyDescent="0.25">
      <c r="A76" s="38" t="s">
        <v>445</v>
      </c>
      <c r="B76" s="21" t="s">
        <v>203</v>
      </c>
      <c r="C76" s="21" t="s">
        <v>614</v>
      </c>
      <c r="D76" s="22" t="s">
        <v>855</v>
      </c>
      <c r="E76" s="32" t="s">
        <v>280</v>
      </c>
      <c r="F76" s="24">
        <v>43466</v>
      </c>
      <c r="G76" s="36">
        <v>24275364</v>
      </c>
      <c r="H76" s="22" t="s">
        <v>1007</v>
      </c>
      <c r="I76" s="21"/>
      <c r="J76" s="21"/>
      <c r="K76" s="24">
        <v>43466</v>
      </c>
      <c r="L76" s="24">
        <v>43585</v>
      </c>
      <c r="M76" s="22" t="str">
        <f t="shared" si="2"/>
        <v>100%</v>
      </c>
      <c r="N76" s="54"/>
    </row>
    <row r="77" spans="1:14" ht="154.5" customHeight="1" x14ac:dyDescent="0.25">
      <c r="A77" s="38" t="s">
        <v>446</v>
      </c>
      <c r="B77" s="21" t="s">
        <v>203</v>
      </c>
      <c r="C77" s="21" t="s">
        <v>46</v>
      </c>
      <c r="D77" s="22" t="s">
        <v>861</v>
      </c>
      <c r="E77" s="38" t="s">
        <v>152</v>
      </c>
      <c r="F77" s="24">
        <v>43466</v>
      </c>
      <c r="G77" s="36">
        <v>39400500</v>
      </c>
      <c r="H77" s="22" t="s">
        <v>172</v>
      </c>
      <c r="I77" s="21"/>
      <c r="J77" s="21"/>
      <c r="K77" s="24">
        <v>43466</v>
      </c>
      <c r="L77" s="24">
        <v>43830</v>
      </c>
      <c r="M77" s="22" t="str">
        <f t="shared" si="2"/>
        <v>49%</v>
      </c>
      <c r="N77" s="54"/>
    </row>
    <row r="78" spans="1:14" ht="60" x14ac:dyDescent="0.25">
      <c r="A78" s="38" t="s">
        <v>447</v>
      </c>
      <c r="B78" s="21" t="s">
        <v>203</v>
      </c>
      <c r="C78" s="21" t="s">
        <v>617</v>
      </c>
      <c r="D78" s="22" t="s">
        <v>870</v>
      </c>
      <c r="E78" s="38" t="s">
        <v>685</v>
      </c>
      <c r="F78" s="24">
        <v>43466</v>
      </c>
      <c r="G78" s="56" t="s">
        <v>844</v>
      </c>
      <c r="H78" s="22" t="s">
        <v>172</v>
      </c>
      <c r="I78" s="21"/>
      <c r="J78" s="22"/>
      <c r="K78" s="24">
        <v>43466</v>
      </c>
      <c r="L78" s="24">
        <v>43830</v>
      </c>
      <c r="M78" s="22" t="str">
        <f t="shared" si="2"/>
        <v>49%</v>
      </c>
      <c r="N78" s="54"/>
    </row>
    <row r="79" spans="1:14" ht="72" x14ac:dyDescent="0.25">
      <c r="A79" s="38" t="s">
        <v>448</v>
      </c>
      <c r="B79" s="21" t="s">
        <v>203</v>
      </c>
      <c r="C79" s="21" t="s">
        <v>618</v>
      </c>
      <c r="D79" s="22" t="s">
        <v>871</v>
      </c>
      <c r="E79" s="32" t="s">
        <v>686</v>
      </c>
      <c r="F79" s="24">
        <v>43466</v>
      </c>
      <c r="G79" s="56" t="s">
        <v>845</v>
      </c>
      <c r="H79" s="22" t="s">
        <v>172</v>
      </c>
      <c r="I79" s="47"/>
      <c r="J79" s="21"/>
      <c r="K79" s="24">
        <v>43466</v>
      </c>
      <c r="L79" s="24">
        <v>43830</v>
      </c>
      <c r="M79" s="22" t="str">
        <f t="shared" si="2"/>
        <v>49%</v>
      </c>
      <c r="N79" s="54"/>
    </row>
    <row r="80" spans="1:14" ht="60" x14ac:dyDescent="0.25">
      <c r="A80" s="21" t="s">
        <v>449</v>
      </c>
      <c r="B80" s="21" t="s">
        <v>203</v>
      </c>
      <c r="C80" s="21" t="s">
        <v>54</v>
      </c>
      <c r="D80" s="22" t="s">
        <v>872</v>
      </c>
      <c r="E80" s="32" t="s">
        <v>687</v>
      </c>
      <c r="F80" s="24">
        <v>43466</v>
      </c>
      <c r="G80" s="56" t="s">
        <v>846</v>
      </c>
      <c r="H80" s="22" t="s">
        <v>172</v>
      </c>
      <c r="I80" s="47"/>
      <c r="J80" s="21"/>
      <c r="K80" s="24">
        <v>43466</v>
      </c>
      <c r="L80" s="24">
        <v>43830</v>
      </c>
      <c r="M80" s="22" t="str">
        <f t="shared" si="2"/>
        <v>49%</v>
      </c>
      <c r="N80" s="54"/>
    </row>
    <row r="81" spans="1:14" ht="72" x14ac:dyDescent="0.25">
      <c r="A81" s="21" t="s">
        <v>450</v>
      </c>
      <c r="B81" s="21" t="s">
        <v>203</v>
      </c>
      <c r="C81" s="21" t="s">
        <v>47</v>
      </c>
      <c r="D81" s="22" t="s">
        <v>873</v>
      </c>
      <c r="E81" s="32" t="s">
        <v>688</v>
      </c>
      <c r="F81" s="24">
        <v>43466</v>
      </c>
      <c r="G81" s="56" t="s">
        <v>847</v>
      </c>
      <c r="H81" s="22" t="s">
        <v>172</v>
      </c>
      <c r="I81" s="49"/>
      <c r="J81" s="49"/>
      <c r="K81" s="24">
        <v>43466</v>
      </c>
      <c r="L81" s="24">
        <v>43830</v>
      </c>
      <c r="M81" s="22" t="str">
        <f t="shared" si="2"/>
        <v>49%</v>
      </c>
      <c r="N81" s="54"/>
    </row>
    <row r="82" spans="1:14" ht="72" x14ac:dyDescent="0.25">
      <c r="A82" s="38" t="s">
        <v>451</v>
      </c>
      <c r="B82" s="21" t="s">
        <v>203</v>
      </c>
      <c r="C82" s="21" t="s">
        <v>51</v>
      </c>
      <c r="D82" s="22" t="s">
        <v>874</v>
      </c>
      <c r="E82" s="38" t="s">
        <v>689</v>
      </c>
      <c r="F82" s="24">
        <v>43466</v>
      </c>
      <c r="G82" s="56" t="s">
        <v>848</v>
      </c>
      <c r="H82" s="22" t="s">
        <v>172</v>
      </c>
      <c r="I82" s="21"/>
      <c r="J82" s="21"/>
      <c r="K82" s="24">
        <v>43466</v>
      </c>
      <c r="L82" s="24">
        <v>43830</v>
      </c>
      <c r="M82" s="22" t="str">
        <f t="shared" si="2"/>
        <v>49%</v>
      </c>
      <c r="N82" s="54"/>
    </row>
    <row r="83" spans="1:14" ht="60" x14ac:dyDescent="0.25">
      <c r="A83" s="38" t="s">
        <v>452</v>
      </c>
      <c r="B83" s="21" t="s">
        <v>219</v>
      </c>
      <c r="C83" s="21" t="s">
        <v>619</v>
      </c>
      <c r="D83" s="22" t="s">
        <v>875</v>
      </c>
      <c r="E83" s="38" t="s">
        <v>690</v>
      </c>
      <c r="F83" s="24">
        <v>43473</v>
      </c>
      <c r="G83" s="36">
        <v>2000000000</v>
      </c>
      <c r="H83" s="21" t="s">
        <v>1009</v>
      </c>
      <c r="I83" s="49"/>
      <c r="J83" s="49"/>
      <c r="K83" s="24">
        <v>43473</v>
      </c>
      <c r="L83" s="24">
        <v>43830</v>
      </c>
      <c r="M83" s="22" t="str">
        <f t="shared" si="2"/>
        <v>48%</v>
      </c>
      <c r="N83" s="54"/>
    </row>
    <row r="84" spans="1:14" ht="48" x14ac:dyDescent="0.25">
      <c r="A84" s="38" t="s">
        <v>453</v>
      </c>
      <c r="B84" s="21" t="s">
        <v>219</v>
      </c>
      <c r="C84" s="21" t="s">
        <v>62</v>
      </c>
      <c r="D84" s="22" t="s">
        <v>182</v>
      </c>
      <c r="E84" s="38" t="s">
        <v>691</v>
      </c>
      <c r="F84" s="24">
        <v>43474</v>
      </c>
      <c r="G84" s="36">
        <v>1194217144</v>
      </c>
      <c r="H84" s="21" t="s">
        <v>174</v>
      </c>
      <c r="I84" s="49"/>
      <c r="J84" s="49"/>
      <c r="K84" s="24">
        <v>43475</v>
      </c>
      <c r="L84" s="24">
        <v>43625</v>
      </c>
      <c r="M84" s="22" t="str">
        <f t="shared" si="2"/>
        <v>100%</v>
      </c>
      <c r="N84" s="54"/>
    </row>
    <row r="85" spans="1:14" ht="72" x14ac:dyDescent="0.25">
      <c r="A85" s="38" t="s">
        <v>454</v>
      </c>
      <c r="B85" s="21" t="s">
        <v>215</v>
      </c>
      <c r="C85" s="21" t="s">
        <v>295</v>
      </c>
      <c r="D85" s="22" t="s">
        <v>876</v>
      </c>
      <c r="E85" s="38" t="s">
        <v>692</v>
      </c>
      <c r="F85" s="24">
        <v>43474</v>
      </c>
      <c r="G85" s="36">
        <v>80960000</v>
      </c>
      <c r="H85" s="21" t="s">
        <v>1010</v>
      </c>
      <c r="I85" s="49"/>
      <c r="J85" s="49"/>
      <c r="K85" s="24">
        <v>43475</v>
      </c>
      <c r="L85" s="24">
        <v>43830</v>
      </c>
      <c r="M85" s="22" t="str">
        <f t="shared" si="2"/>
        <v>48%</v>
      </c>
      <c r="N85" s="54"/>
    </row>
    <row r="86" spans="1:14" ht="48" x14ac:dyDescent="0.25">
      <c r="A86" s="38" t="s">
        <v>455</v>
      </c>
      <c r="B86" s="21" t="s">
        <v>215</v>
      </c>
      <c r="C86" s="21" t="s">
        <v>334</v>
      </c>
      <c r="D86" s="22" t="s">
        <v>877</v>
      </c>
      <c r="E86" s="38" t="s">
        <v>693</v>
      </c>
      <c r="F86" s="24">
        <v>43475</v>
      </c>
      <c r="G86" s="36">
        <v>21735000</v>
      </c>
      <c r="H86" s="21" t="s">
        <v>1011</v>
      </c>
      <c r="I86" s="49"/>
      <c r="J86" s="49"/>
      <c r="K86" s="24">
        <v>43475</v>
      </c>
      <c r="L86" s="24">
        <v>43823</v>
      </c>
      <c r="M86" s="22" t="str">
        <f t="shared" si="2"/>
        <v>49%</v>
      </c>
      <c r="N86" s="54"/>
    </row>
    <row r="87" spans="1:14" ht="60" x14ac:dyDescent="0.25">
      <c r="A87" s="38" t="s">
        <v>456</v>
      </c>
      <c r="B87" s="21" t="s">
        <v>220</v>
      </c>
      <c r="C87" s="21" t="s">
        <v>64</v>
      </c>
      <c r="D87" s="22" t="s">
        <v>878</v>
      </c>
      <c r="E87" s="32" t="s">
        <v>694</v>
      </c>
      <c r="F87" s="24">
        <v>43480</v>
      </c>
      <c r="G87" s="36">
        <v>89100000</v>
      </c>
      <c r="H87" s="21" t="s">
        <v>1012</v>
      </c>
      <c r="I87" s="49"/>
      <c r="J87" s="49"/>
      <c r="K87" s="24">
        <v>43481</v>
      </c>
      <c r="L87" s="24">
        <v>43814</v>
      </c>
      <c r="M87" s="22" t="str">
        <f t="shared" si="2"/>
        <v>50%</v>
      </c>
      <c r="N87" s="54"/>
    </row>
    <row r="88" spans="1:14" ht="60" x14ac:dyDescent="0.25">
      <c r="A88" s="38" t="s">
        <v>457</v>
      </c>
      <c r="B88" s="21" t="s">
        <v>215</v>
      </c>
      <c r="C88" s="21" t="s">
        <v>86</v>
      </c>
      <c r="D88" s="22" t="s">
        <v>879</v>
      </c>
      <c r="E88" s="32" t="s">
        <v>695</v>
      </c>
      <c r="F88" s="24">
        <v>43481</v>
      </c>
      <c r="G88" s="36">
        <v>99750000</v>
      </c>
      <c r="H88" s="21" t="s">
        <v>1012</v>
      </c>
      <c r="I88" s="49"/>
      <c r="J88" s="49"/>
      <c r="K88" s="24">
        <v>43481</v>
      </c>
      <c r="L88" s="24">
        <v>43814</v>
      </c>
      <c r="M88" s="22" t="str">
        <f t="shared" si="2"/>
        <v>50%</v>
      </c>
      <c r="N88" s="54"/>
    </row>
    <row r="89" spans="1:14" ht="48" x14ac:dyDescent="0.25">
      <c r="A89" s="38" t="s">
        <v>458</v>
      </c>
      <c r="B89" s="21" t="s">
        <v>195</v>
      </c>
      <c r="C89" s="21" t="s">
        <v>72</v>
      </c>
      <c r="D89" s="22" t="s">
        <v>880</v>
      </c>
      <c r="E89" s="32" t="s">
        <v>696</v>
      </c>
      <c r="F89" s="24">
        <v>43481</v>
      </c>
      <c r="G89" s="36">
        <v>37800000</v>
      </c>
      <c r="H89" s="21" t="s">
        <v>1013</v>
      </c>
      <c r="I89" s="21"/>
      <c r="J89" s="21"/>
      <c r="K89" s="24">
        <v>43482</v>
      </c>
      <c r="L89" s="24">
        <v>43799</v>
      </c>
      <c r="M89" s="22" t="str">
        <f t="shared" si="2"/>
        <v>52%</v>
      </c>
      <c r="N89" s="54"/>
    </row>
    <row r="90" spans="1:14" ht="36" x14ac:dyDescent="0.25">
      <c r="A90" s="38" t="s">
        <v>459</v>
      </c>
      <c r="B90" s="21" t="s">
        <v>195</v>
      </c>
      <c r="C90" s="21" t="s">
        <v>66</v>
      </c>
      <c r="D90" s="22" t="s">
        <v>881</v>
      </c>
      <c r="E90" s="32" t="s">
        <v>697</v>
      </c>
      <c r="F90" s="24">
        <v>43481</v>
      </c>
      <c r="G90" s="36">
        <v>56700000</v>
      </c>
      <c r="H90" s="21" t="s">
        <v>1014</v>
      </c>
      <c r="I90" s="49"/>
      <c r="J90" s="49"/>
      <c r="K90" s="24">
        <v>43481</v>
      </c>
      <c r="L90" s="24">
        <v>43799</v>
      </c>
      <c r="M90" s="22" t="str">
        <f t="shared" si="2"/>
        <v>52%</v>
      </c>
      <c r="N90" s="54"/>
    </row>
    <row r="91" spans="1:14" ht="72" x14ac:dyDescent="0.25">
      <c r="A91" s="38" t="s">
        <v>460</v>
      </c>
      <c r="B91" s="21" t="s">
        <v>1045</v>
      </c>
      <c r="C91" s="21" t="s">
        <v>85</v>
      </c>
      <c r="D91" s="22" t="s">
        <v>882</v>
      </c>
      <c r="E91" s="32" t="s">
        <v>698</v>
      </c>
      <c r="F91" s="24">
        <v>43481</v>
      </c>
      <c r="G91" s="36">
        <v>67100000</v>
      </c>
      <c r="H91" s="21" t="s">
        <v>1012</v>
      </c>
      <c r="I91" s="49"/>
      <c r="J91" s="49"/>
      <c r="K91" s="70">
        <v>43482</v>
      </c>
      <c r="L91" s="31">
        <v>43815</v>
      </c>
      <c r="M91" s="22" t="str">
        <f t="shared" si="2"/>
        <v>49%</v>
      </c>
      <c r="N91" s="54"/>
    </row>
    <row r="92" spans="1:14" ht="48" x14ac:dyDescent="0.25">
      <c r="A92" s="38" t="s">
        <v>461</v>
      </c>
      <c r="B92" s="21" t="s">
        <v>1045</v>
      </c>
      <c r="C92" s="21" t="s">
        <v>63</v>
      </c>
      <c r="D92" s="22" t="s">
        <v>883</v>
      </c>
      <c r="E92" s="32" t="s">
        <v>699</v>
      </c>
      <c r="F92" s="24">
        <v>43481</v>
      </c>
      <c r="G92" s="36">
        <v>39600000</v>
      </c>
      <c r="H92" s="21" t="s">
        <v>1012</v>
      </c>
      <c r="I92" s="49"/>
      <c r="J92" s="49"/>
      <c r="K92" s="24">
        <v>43482</v>
      </c>
      <c r="L92" s="24">
        <v>43815</v>
      </c>
      <c r="M92" s="22" t="str">
        <f t="shared" si="2"/>
        <v>49%</v>
      </c>
      <c r="N92" s="54"/>
    </row>
    <row r="93" spans="1:14" ht="60" x14ac:dyDescent="0.25">
      <c r="A93" s="38" t="s">
        <v>462</v>
      </c>
      <c r="B93" s="21" t="s">
        <v>195</v>
      </c>
      <c r="C93" s="21" t="s">
        <v>344</v>
      </c>
      <c r="D93" s="22" t="s">
        <v>884</v>
      </c>
      <c r="E93" s="32" t="s">
        <v>700</v>
      </c>
      <c r="F93" s="24">
        <v>43481</v>
      </c>
      <c r="G93" s="36">
        <v>56700000</v>
      </c>
      <c r="H93" s="21" t="s">
        <v>1013</v>
      </c>
      <c r="I93" s="49"/>
      <c r="J93" s="49"/>
      <c r="K93" s="24">
        <v>43482</v>
      </c>
      <c r="L93" s="24">
        <v>43799</v>
      </c>
      <c r="M93" s="22" t="str">
        <f t="shared" si="2"/>
        <v>52%</v>
      </c>
      <c r="N93" s="54"/>
    </row>
    <row r="94" spans="1:14" ht="48" x14ac:dyDescent="0.25">
      <c r="A94" s="38" t="s">
        <v>463</v>
      </c>
      <c r="B94" s="21" t="s">
        <v>195</v>
      </c>
      <c r="C94" s="21" t="s">
        <v>71</v>
      </c>
      <c r="D94" s="22" t="s">
        <v>885</v>
      </c>
      <c r="E94" s="32" t="s">
        <v>701</v>
      </c>
      <c r="F94" s="24">
        <v>43481</v>
      </c>
      <c r="G94" s="36">
        <v>56700000</v>
      </c>
      <c r="H94" s="21" t="s">
        <v>1013</v>
      </c>
      <c r="I94" s="49"/>
      <c r="J94" s="49"/>
      <c r="K94" s="24">
        <v>43482</v>
      </c>
      <c r="L94" s="24">
        <v>43799</v>
      </c>
      <c r="M94" s="22" t="str">
        <f t="shared" si="2"/>
        <v>52%</v>
      </c>
      <c r="N94" s="54"/>
    </row>
    <row r="95" spans="1:14" ht="48" x14ac:dyDescent="0.25">
      <c r="A95" s="38" t="s">
        <v>464</v>
      </c>
      <c r="B95" s="21" t="s">
        <v>195</v>
      </c>
      <c r="C95" s="21" t="s">
        <v>620</v>
      </c>
      <c r="D95" s="22" t="s">
        <v>886</v>
      </c>
      <c r="E95" s="32" t="s">
        <v>702</v>
      </c>
      <c r="F95" s="24">
        <v>43481</v>
      </c>
      <c r="G95" s="36">
        <v>37800000</v>
      </c>
      <c r="H95" s="21" t="s">
        <v>1013</v>
      </c>
      <c r="I95" s="49"/>
      <c r="J95" s="49"/>
      <c r="K95" s="24">
        <v>43482</v>
      </c>
      <c r="L95" s="24">
        <v>43799</v>
      </c>
      <c r="M95" s="22" t="str">
        <f t="shared" si="2"/>
        <v>52%</v>
      </c>
      <c r="N95" s="54"/>
    </row>
    <row r="96" spans="1:14" ht="72" x14ac:dyDescent="0.25">
      <c r="A96" s="38" t="s">
        <v>465</v>
      </c>
      <c r="B96" s="21" t="s">
        <v>257</v>
      </c>
      <c r="C96" s="21" t="s">
        <v>126</v>
      </c>
      <c r="D96" s="22" t="s">
        <v>887</v>
      </c>
      <c r="E96" s="32" t="s">
        <v>703</v>
      </c>
      <c r="F96" s="24">
        <v>43481</v>
      </c>
      <c r="G96" s="36">
        <v>20000000</v>
      </c>
      <c r="H96" s="21" t="s">
        <v>1015</v>
      </c>
      <c r="I96" s="49"/>
      <c r="J96" s="49"/>
      <c r="K96" s="24">
        <v>43481</v>
      </c>
      <c r="L96" s="24">
        <v>43830</v>
      </c>
      <c r="M96" s="22" t="str">
        <f t="shared" si="2"/>
        <v>47%</v>
      </c>
      <c r="N96" s="54"/>
    </row>
    <row r="97" spans="1:14" ht="60" x14ac:dyDescent="0.25">
      <c r="A97" s="38" t="s">
        <v>466</v>
      </c>
      <c r="B97" s="21" t="s">
        <v>195</v>
      </c>
      <c r="C97" s="21" t="s">
        <v>74</v>
      </c>
      <c r="D97" s="22" t="s">
        <v>888</v>
      </c>
      <c r="E97" s="32" t="s">
        <v>704</v>
      </c>
      <c r="F97" s="24">
        <v>43482</v>
      </c>
      <c r="G97" s="36">
        <v>56700000</v>
      </c>
      <c r="H97" s="21" t="s">
        <v>1013</v>
      </c>
      <c r="I97" s="49"/>
      <c r="J97" s="49"/>
      <c r="K97" s="24">
        <v>43482</v>
      </c>
      <c r="L97" s="24">
        <v>43799</v>
      </c>
      <c r="M97" s="22" t="str">
        <f t="shared" si="2"/>
        <v>52%</v>
      </c>
      <c r="N97" s="54"/>
    </row>
    <row r="98" spans="1:14" ht="104.25" customHeight="1" x14ac:dyDescent="0.25">
      <c r="A98" s="38" t="s">
        <v>467</v>
      </c>
      <c r="B98" s="21" t="s">
        <v>257</v>
      </c>
      <c r="C98" s="21" t="s">
        <v>124</v>
      </c>
      <c r="D98" s="22" t="s">
        <v>889</v>
      </c>
      <c r="E98" s="32" t="s">
        <v>705</v>
      </c>
      <c r="F98" s="24">
        <v>43482</v>
      </c>
      <c r="G98" s="36">
        <v>30000000</v>
      </c>
      <c r="H98" s="21" t="s">
        <v>1016</v>
      </c>
      <c r="I98" s="49"/>
      <c r="J98" s="49"/>
      <c r="K98" s="24">
        <v>43482</v>
      </c>
      <c r="L98" s="24">
        <v>43830</v>
      </c>
      <c r="M98" s="22" t="str">
        <f t="shared" si="2"/>
        <v>47%</v>
      </c>
      <c r="N98" s="54"/>
    </row>
    <row r="99" spans="1:14" ht="48" x14ac:dyDescent="0.25">
      <c r="A99" s="38" t="s">
        <v>468</v>
      </c>
      <c r="B99" s="21" t="s">
        <v>195</v>
      </c>
      <c r="C99" s="21" t="s">
        <v>621</v>
      </c>
      <c r="D99" s="22" t="s">
        <v>890</v>
      </c>
      <c r="E99" s="32" t="s">
        <v>706</v>
      </c>
      <c r="F99" s="24">
        <v>43482</v>
      </c>
      <c r="G99" s="36">
        <v>56700000</v>
      </c>
      <c r="H99" s="21" t="s">
        <v>1013</v>
      </c>
      <c r="I99" s="49"/>
      <c r="J99" s="49"/>
      <c r="K99" s="24">
        <v>43482</v>
      </c>
      <c r="L99" s="24">
        <v>43799</v>
      </c>
      <c r="M99" s="22" t="str">
        <f t="shared" si="2"/>
        <v>52%</v>
      </c>
      <c r="N99" s="54"/>
    </row>
    <row r="100" spans="1:14" ht="48" x14ac:dyDescent="0.25">
      <c r="A100" s="38" t="s">
        <v>469</v>
      </c>
      <c r="B100" s="21" t="s">
        <v>195</v>
      </c>
      <c r="C100" s="21" t="s">
        <v>69</v>
      </c>
      <c r="D100" s="22" t="s">
        <v>891</v>
      </c>
      <c r="E100" s="32" t="s">
        <v>707</v>
      </c>
      <c r="F100" s="24">
        <v>43482</v>
      </c>
      <c r="G100" s="36">
        <v>56700000</v>
      </c>
      <c r="H100" s="21" t="s">
        <v>1013</v>
      </c>
      <c r="I100" s="49"/>
      <c r="J100" s="49"/>
      <c r="K100" s="24">
        <v>43482</v>
      </c>
      <c r="L100" s="24">
        <v>43799</v>
      </c>
      <c r="M100" s="22" t="str">
        <f t="shared" si="2"/>
        <v>52%</v>
      </c>
      <c r="N100" s="54"/>
    </row>
    <row r="101" spans="1:14" ht="60" x14ac:dyDescent="0.25">
      <c r="A101" s="38" t="s">
        <v>470</v>
      </c>
      <c r="B101" s="21" t="s">
        <v>1045</v>
      </c>
      <c r="C101" s="21" t="s">
        <v>68</v>
      </c>
      <c r="D101" s="22" t="s">
        <v>892</v>
      </c>
      <c r="E101" s="32" t="s">
        <v>156</v>
      </c>
      <c r="F101" s="24">
        <v>43482</v>
      </c>
      <c r="G101" s="36">
        <v>67100000</v>
      </c>
      <c r="H101" s="21" t="s">
        <v>175</v>
      </c>
      <c r="I101" s="49"/>
      <c r="J101" s="49"/>
      <c r="K101" s="24">
        <v>43482</v>
      </c>
      <c r="L101" s="24">
        <v>43815</v>
      </c>
      <c r="M101" s="22" t="str">
        <f t="shared" si="2"/>
        <v>49%</v>
      </c>
      <c r="N101" s="54"/>
    </row>
    <row r="102" spans="1:14" ht="72" x14ac:dyDescent="0.25">
      <c r="A102" s="38" t="s">
        <v>471</v>
      </c>
      <c r="B102" s="21" t="s">
        <v>242</v>
      </c>
      <c r="C102" s="21" t="s">
        <v>622</v>
      </c>
      <c r="D102" s="22" t="s">
        <v>893</v>
      </c>
      <c r="E102" s="32" t="s">
        <v>708</v>
      </c>
      <c r="F102" s="24">
        <v>43483</v>
      </c>
      <c r="G102" s="36">
        <v>1892000000</v>
      </c>
      <c r="H102" s="21" t="s">
        <v>1017</v>
      </c>
      <c r="I102" s="49"/>
      <c r="J102" s="49"/>
      <c r="K102" s="31">
        <v>43483</v>
      </c>
      <c r="L102" s="31">
        <v>43830</v>
      </c>
      <c r="M102" s="22" t="str">
        <f t="shared" si="2"/>
        <v>47%</v>
      </c>
      <c r="N102" s="54"/>
    </row>
    <row r="103" spans="1:14" ht="60" x14ac:dyDescent="0.25">
      <c r="A103" s="38" t="s">
        <v>472</v>
      </c>
      <c r="B103" s="21" t="s">
        <v>257</v>
      </c>
      <c r="C103" s="21" t="s">
        <v>127</v>
      </c>
      <c r="D103" s="22" t="s">
        <v>894</v>
      </c>
      <c r="E103" s="32" t="s">
        <v>709</v>
      </c>
      <c r="F103" s="24">
        <v>43483</v>
      </c>
      <c r="G103" s="36">
        <v>46200000</v>
      </c>
      <c r="H103" s="21" t="s">
        <v>175</v>
      </c>
      <c r="I103" s="49"/>
      <c r="J103" s="49"/>
      <c r="K103" s="24">
        <v>43486</v>
      </c>
      <c r="L103" s="24">
        <v>43819</v>
      </c>
      <c r="M103" s="22" t="str">
        <f t="shared" si="2"/>
        <v>48%</v>
      </c>
      <c r="N103" s="54"/>
    </row>
    <row r="104" spans="1:14" ht="72" x14ac:dyDescent="0.25">
      <c r="A104" s="38" t="s">
        <v>473</v>
      </c>
      <c r="B104" s="21" t="s">
        <v>1045</v>
      </c>
      <c r="C104" s="21" t="s">
        <v>76</v>
      </c>
      <c r="D104" s="22" t="s">
        <v>895</v>
      </c>
      <c r="E104" s="32" t="s">
        <v>710</v>
      </c>
      <c r="F104" s="24">
        <v>43483</v>
      </c>
      <c r="G104" s="36">
        <v>29106000</v>
      </c>
      <c r="H104" s="21" t="s">
        <v>175</v>
      </c>
      <c r="I104" s="49"/>
      <c r="J104" s="49"/>
      <c r="K104" s="24">
        <v>43486</v>
      </c>
      <c r="L104" s="24">
        <v>43819</v>
      </c>
      <c r="M104" s="22" t="str">
        <f t="shared" si="2"/>
        <v>48%</v>
      </c>
      <c r="N104" s="54"/>
    </row>
    <row r="105" spans="1:14" ht="60" x14ac:dyDescent="0.25">
      <c r="A105" s="38" t="s">
        <v>474</v>
      </c>
      <c r="B105" s="21" t="s">
        <v>257</v>
      </c>
      <c r="C105" s="21" t="s">
        <v>345</v>
      </c>
      <c r="D105" s="22" t="s">
        <v>896</v>
      </c>
      <c r="E105" s="32" t="s">
        <v>711</v>
      </c>
      <c r="F105" s="24">
        <v>43487</v>
      </c>
      <c r="G105" s="36">
        <v>39267000</v>
      </c>
      <c r="H105" s="21" t="s">
        <v>1018</v>
      </c>
      <c r="I105" s="49"/>
      <c r="J105" s="49"/>
      <c r="K105" s="24">
        <v>43487</v>
      </c>
      <c r="L105" s="24">
        <v>43799</v>
      </c>
      <c r="M105" s="22" t="str">
        <f t="shared" si="2"/>
        <v>51%</v>
      </c>
      <c r="N105" s="54"/>
    </row>
    <row r="106" spans="1:14" ht="72" x14ac:dyDescent="0.25">
      <c r="A106" s="38" t="s">
        <v>475</v>
      </c>
      <c r="B106" s="22" t="s">
        <v>263</v>
      </c>
      <c r="C106" s="21" t="s">
        <v>114</v>
      </c>
      <c r="D106" s="22" t="s">
        <v>897</v>
      </c>
      <c r="E106" s="32" t="s">
        <v>712</v>
      </c>
      <c r="F106" s="24">
        <v>43488</v>
      </c>
      <c r="G106" s="36">
        <v>34815000</v>
      </c>
      <c r="H106" s="21" t="s">
        <v>176</v>
      </c>
      <c r="I106" s="49"/>
      <c r="J106" s="49"/>
      <c r="K106" s="24">
        <v>43489</v>
      </c>
      <c r="L106" s="24">
        <v>43792</v>
      </c>
      <c r="M106" s="22" t="str">
        <f t="shared" si="2"/>
        <v>52%</v>
      </c>
      <c r="N106" s="54"/>
    </row>
    <row r="107" spans="1:14" ht="48" x14ac:dyDescent="0.25">
      <c r="A107" s="38" t="s">
        <v>476</v>
      </c>
      <c r="B107" s="21" t="s">
        <v>203</v>
      </c>
      <c r="C107" s="21" t="s">
        <v>75</v>
      </c>
      <c r="D107" s="22" t="s">
        <v>898</v>
      </c>
      <c r="E107" s="32" t="s">
        <v>713</v>
      </c>
      <c r="F107" s="24">
        <v>43489</v>
      </c>
      <c r="G107" s="36">
        <v>450022576</v>
      </c>
      <c r="H107" s="21" t="s">
        <v>175</v>
      </c>
      <c r="I107" s="49"/>
      <c r="J107" s="49"/>
      <c r="K107" s="24">
        <v>43490</v>
      </c>
      <c r="L107" s="24">
        <v>43823</v>
      </c>
      <c r="M107" s="22" t="str">
        <f t="shared" si="2"/>
        <v>47%</v>
      </c>
      <c r="N107" s="54"/>
    </row>
    <row r="108" spans="1:14" ht="60" x14ac:dyDescent="0.25">
      <c r="A108" s="38" t="s">
        <v>477</v>
      </c>
      <c r="B108" s="21" t="s">
        <v>243</v>
      </c>
      <c r="C108" s="21" t="s">
        <v>333</v>
      </c>
      <c r="D108" s="22" t="s">
        <v>899</v>
      </c>
      <c r="E108" s="32" t="s">
        <v>714</v>
      </c>
      <c r="F108" s="24">
        <v>43489</v>
      </c>
      <c r="G108" s="36">
        <v>5000000</v>
      </c>
      <c r="H108" s="21" t="s">
        <v>1019</v>
      </c>
      <c r="I108" s="49"/>
      <c r="J108" s="49"/>
      <c r="K108" s="24">
        <v>43490</v>
      </c>
      <c r="L108" s="24">
        <v>43520</v>
      </c>
      <c r="M108" s="22" t="str">
        <f t="shared" si="2"/>
        <v>100%</v>
      </c>
      <c r="N108" s="54"/>
    </row>
    <row r="109" spans="1:14" ht="60" x14ac:dyDescent="0.25">
      <c r="A109" s="38" t="s">
        <v>478</v>
      </c>
      <c r="B109" s="22" t="s">
        <v>263</v>
      </c>
      <c r="C109" s="21" t="s">
        <v>623</v>
      </c>
      <c r="D109" s="22" t="s">
        <v>900</v>
      </c>
      <c r="E109" s="32" t="s">
        <v>715</v>
      </c>
      <c r="F109" s="24">
        <v>43489</v>
      </c>
      <c r="G109" s="36">
        <v>34815000</v>
      </c>
      <c r="H109" s="21" t="s">
        <v>1020</v>
      </c>
      <c r="I109" s="49"/>
      <c r="J109" s="49"/>
      <c r="K109" s="24">
        <v>43490</v>
      </c>
      <c r="L109" s="24">
        <v>43793</v>
      </c>
      <c r="M109" s="22" t="str">
        <f t="shared" si="2"/>
        <v>51%</v>
      </c>
      <c r="N109" s="54"/>
    </row>
    <row r="110" spans="1:14" ht="88.5" customHeight="1" x14ac:dyDescent="0.25">
      <c r="A110" s="38" t="s">
        <v>479</v>
      </c>
      <c r="B110" s="22" t="s">
        <v>263</v>
      </c>
      <c r="C110" s="21" t="s">
        <v>112</v>
      </c>
      <c r="D110" s="22">
        <v>1036654551</v>
      </c>
      <c r="E110" s="32" t="s">
        <v>716</v>
      </c>
      <c r="F110" s="24">
        <v>43489</v>
      </c>
      <c r="G110" s="36">
        <v>23100000</v>
      </c>
      <c r="H110" s="21" t="s">
        <v>1021</v>
      </c>
      <c r="I110" s="49"/>
      <c r="J110" s="49"/>
      <c r="K110" s="24">
        <v>43497</v>
      </c>
      <c r="L110" s="24">
        <v>43813</v>
      </c>
      <c r="M110" s="22" t="str">
        <f t="shared" si="2"/>
        <v>47%</v>
      </c>
      <c r="N110" s="54"/>
    </row>
    <row r="111" spans="1:14" ht="48" x14ac:dyDescent="0.25">
      <c r="A111" s="38" t="s">
        <v>480</v>
      </c>
      <c r="B111" s="21" t="s">
        <v>257</v>
      </c>
      <c r="C111" s="21" t="s">
        <v>128</v>
      </c>
      <c r="D111" s="22" t="s">
        <v>901</v>
      </c>
      <c r="E111" s="32" t="s">
        <v>717</v>
      </c>
      <c r="F111" s="24">
        <v>43489</v>
      </c>
      <c r="G111" s="36">
        <v>63143178</v>
      </c>
      <c r="H111" s="21" t="s">
        <v>1022</v>
      </c>
      <c r="I111" s="49"/>
      <c r="J111" s="49"/>
      <c r="K111" s="24">
        <v>43490</v>
      </c>
      <c r="L111" s="24">
        <v>43799</v>
      </c>
      <c r="M111" s="22" t="str">
        <f t="shared" si="2"/>
        <v>50%</v>
      </c>
      <c r="N111" s="54"/>
    </row>
    <row r="112" spans="1:14" ht="84.75" customHeight="1" x14ac:dyDescent="0.25">
      <c r="A112" s="38" t="s">
        <v>481</v>
      </c>
      <c r="B112" s="21" t="s">
        <v>1046</v>
      </c>
      <c r="C112" s="21" t="s">
        <v>111</v>
      </c>
      <c r="D112" s="22" t="s">
        <v>902</v>
      </c>
      <c r="E112" s="32" t="s">
        <v>718</v>
      </c>
      <c r="F112" s="24">
        <v>43489</v>
      </c>
      <c r="G112" s="36">
        <v>42000200</v>
      </c>
      <c r="H112" s="21" t="s">
        <v>175</v>
      </c>
      <c r="I112" s="49"/>
      <c r="J112" s="49"/>
      <c r="K112" s="24">
        <v>43490</v>
      </c>
      <c r="L112" s="24">
        <v>43823</v>
      </c>
      <c r="M112" s="22" t="str">
        <f t="shared" si="2"/>
        <v>47%</v>
      </c>
      <c r="N112" s="54"/>
    </row>
    <row r="113" spans="1:14" ht="76.5" customHeight="1" x14ac:dyDescent="0.25">
      <c r="A113" s="38" t="s">
        <v>482</v>
      </c>
      <c r="B113" s="22" t="s">
        <v>263</v>
      </c>
      <c r="C113" s="21" t="s">
        <v>115</v>
      </c>
      <c r="D113" s="22" t="s">
        <v>903</v>
      </c>
      <c r="E113" s="32" t="s">
        <v>719</v>
      </c>
      <c r="F113" s="24">
        <v>43490</v>
      </c>
      <c r="G113" s="36">
        <v>23100000</v>
      </c>
      <c r="H113" s="21" t="s">
        <v>1021</v>
      </c>
      <c r="I113" s="49"/>
      <c r="J113" s="49"/>
      <c r="K113" s="24">
        <v>43497</v>
      </c>
      <c r="L113" s="24">
        <v>43814</v>
      </c>
      <c r="M113" s="22" t="str">
        <f t="shared" si="2"/>
        <v>47%</v>
      </c>
      <c r="N113" s="54"/>
    </row>
    <row r="114" spans="1:14" ht="60" x14ac:dyDescent="0.25">
      <c r="A114" s="38" t="s">
        <v>483</v>
      </c>
      <c r="B114" s="21" t="s">
        <v>203</v>
      </c>
      <c r="C114" s="21" t="s">
        <v>624</v>
      </c>
      <c r="D114" s="22" t="s">
        <v>191</v>
      </c>
      <c r="E114" s="32" t="s">
        <v>720</v>
      </c>
      <c r="F114" s="24">
        <v>43491</v>
      </c>
      <c r="G114" s="56" t="s">
        <v>849</v>
      </c>
      <c r="H114" s="21" t="s">
        <v>172</v>
      </c>
      <c r="I114" s="49"/>
      <c r="J114" s="49"/>
      <c r="K114" s="24">
        <v>43491</v>
      </c>
      <c r="L114" s="24">
        <v>43855</v>
      </c>
      <c r="M114" s="22" t="str">
        <f t="shared" si="2"/>
        <v>43%</v>
      </c>
      <c r="N114" s="54"/>
    </row>
    <row r="115" spans="1:14" ht="60" x14ac:dyDescent="0.25">
      <c r="A115" s="38" t="s">
        <v>484</v>
      </c>
      <c r="B115" s="21" t="s">
        <v>203</v>
      </c>
      <c r="C115" s="21" t="s">
        <v>625</v>
      </c>
      <c r="D115" s="22" t="s">
        <v>904</v>
      </c>
      <c r="E115" s="32" t="s">
        <v>721</v>
      </c>
      <c r="F115" s="24">
        <v>43493</v>
      </c>
      <c r="G115" s="56" t="s">
        <v>844</v>
      </c>
      <c r="H115" s="21" t="s">
        <v>172</v>
      </c>
      <c r="I115" s="49"/>
      <c r="J115" s="49"/>
      <c r="K115" s="24">
        <v>43493</v>
      </c>
      <c r="L115" s="24">
        <v>43857</v>
      </c>
      <c r="M115" s="22" t="str">
        <f t="shared" si="2"/>
        <v>42%</v>
      </c>
      <c r="N115" s="54"/>
    </row>
    <row r="116" spans="1:14" ht="48" x14ac:dyDescent="0.25">
      <c r="A116" s="38" t="s">
        <v>485</v>
      </c>
      <c r="B116" s="21" t="s">
        <v>243</v>
      </c>
      <c r="C116" s="21" t="s">
        <v>332</v>
      </c>
      <c r="D116" s="22" t="s">
        <v>905</v>
      </c>
      <c r="E116" s="32" t="s">
        <v>722</v>
      </c>
      <c r="F116" s="24">
        <v>43494</v>
      </c>
      <c r="G116" s="36">
        <v>5000000</v>
      </c>
      <c r="H116" s="21" t="s">
        <v>1019</v>
      </c>
      <c r="I116" s="49"/>
      <c r="J116" s="49"/>
      <c r="K116" s="24">
        <v>43494</v>
      </c>
      <c r="L116" s="24">
        <v>43523</v>
      </c>
      <c r="M116" s="22" t="str">
        <f t="shared" si="2"/>
        <v>100%</v>
      </c>
      <c r="N116" s="54"/>
    </row>
    <row r="117" spans="1:14" ht="101.25" customHeight="1" x14ac:dyDescent="0.25">
      <c r="A117" s="38" t="s">
        <v>486</v>
      </c>
      <c r="B117" s="21" t="s">
        <v>1045</v>
      </c>
      <c r="C117" s="21" t="s">
        <v>73</v>
      </c>
      <c r="D117" s="22" t="s">
        <v>906</v>
      </c>
      <c r="E117" s="32" t="s">
        <v>1054</v>
      </c>
      <c r="F117" s="24">
        <v>43494</v>
      </c>
      <c r="G117" s="36">
        <v>61000000</v>
      </c>
      <c r="H117" s="21" t="s">
        <v>176</v>
      </c>
      <c r="I117" s="49"/>
      <c r="J117" s="49"/>
      <c r="K117" s="24">
        <v>43497</v>
      </c>
      <c r="L117" s="51">
        <v>43798</v>
      </c>
      <c r="M117" s="22" t="str">
        <f t="shared" si="2"/>
        <v>50%</v>
      </c>
      <c r="N117" s="54"/>
    </row>
    <row r="118" spans="1:14" ht="121.5" customHeight="1" x14ac:dyDescent="0.25">
      <c r="A118" s="38" t="s">
        <v>487</v>
      </c>
      <c r="B118" s="22" t="s">
        <v>263</v>
      </c>
      <c r="C118" s="21" t="s">
        <v>116</v>
      </c>
      <c r="D118" s="22" t="s">
        <v>907</v>
      </c>
      <c r="E118" s="32" t="s">
        <v>723</v>
      </c>
      <c r="F118" s="24">
        <v>43494</v>
      </c>
      <c r="G118" s="36">
        <v>23100000</v>
      </c>
      <c r="H118" s="21" t="s">
        <v>1014</v>
      </c>
      <c r="I118" s="49"/>
      <c r="J118" s="49"/>
      <c r="K118" s="24">
        <v>43497</v>
      </c>
      <c r="L118" s="24">
        <v>43814</v>
      </c>
      <c r="M118" s="22" t="str">
        <f t="shared" si="2"/>
        <v>47%</v>
      </c>
      <c r="N118" s="54"/>
    </row>
    <row r="119" spans="1:14" ht="95.25" customHeight="1" x14ac:dyDescent="0.25">
      <c r="A119" s="38" t="s">
        <v>488</v>
      </c>
      <c r="B119" s="22" t="s">
        <v>263</v>
      </c>
      <c r="C119" s="21" t="s">
        <v>626</v>
      </c>
      <c r="D119" s="22" t="s">
        <v>908</v>
      </c>
      <c r="E119" s="32" t="s">
        <v>724</v>
      </c>
      <c r="F119" s="24">
        <v>43494</v>
      </c>
      <c r="G119" s="36">
        <v>26250000</v>
      </c>
      <c r="H119" s="21" t="s">
        <v>1014</v>
      </c>
      <c r="I119" s="49"/>
      <c r="J119" s="49"/>
      <c r="K119" s="24">
        <v>43497</v>
      </c>
      <c r="L119" s="24">
        <v>43814</v>
      </c>
      <c r="M119" s="22" t="str">
        <f t="shared" ref="M119:M182" si="3">IF((ROUND((($N$2-$K119)/(EDATE($L119,0)-$K119)*100),2))&gt;100,"100%",CONCATENATE((ROUND((($N$2-$K119)/(EDATE($L119,0)-$K119)*100),0)),"%"))</f>
        <v>47%</v>
      </c>
      <c r="N119" s="54"/>
    </row>
    <row r="120" spans="1:14" ht="72.75" customHeight="1" x14ac:dyDescent="0.25">
      <c r="A120" s="38" t="s">
        <v>489</v>
      </c>
      <c r="B120" s="21" t="s">
        <v>1045</v>
      </c>
      <c r="C120" s="21" t="s">
        <v>82</v>
      </c>
      <c r="D120" s="22" t="s">
        <v>909</v>
      </c>
      <c r="E120" s="32" t="s">
        <v>725</v>
      </c>
      <c r="F120" s="24">
        <v>43494</v>
      </c>
      <c r="G120" s="36">
        <v>61850250</v>
      </c>
      <c r="H120" s="21" t="s">
        <v>175</v>
      </c>
      <c r="I120" s="49"/>
      <c r="J120" s="49"/>
      <c r="K120" s="24">
        <v>43497</v>
      </c>
      <c r="L120" s="51">
        <v>43829</v>
      </c>
      <c r="M120" s="22" t="str">
        <f t="shared" si="3"/>
        <v>45%</v>
      </c>
      <c r="N120" s="54"/>
    </row>
    <row r="121" spans="1:14" ht="96" x14ac:dyDescent="0.25">
      <c r="A121" s="38" t="s">
        <v>490</v>
      </c>
      <c r="B121" s="21" t="s">
        <v>194</v>
      </c>
      <c r="C121" s="21" t="s">
        <v>133</v>
      </c>
      <c r="D121" s="104" t="s">
        <v>184</v>
      </c>
      <c r="E121" s="32" t="s">
        <v>726</v>
      </c>
      <c r="F121" s="24">
        <v>43494</v>
      </c>
      <c r="G121" s="36">
        <v>3677992000</v>
      </c>
      <c r="H121" s="21" t="s">
        <v>177</v>
      </c>
      <c r="I121" s="49"/>
      <c r="J121" s="49"/>
      <c r="K121" s="76">
        <v>43500</v>
      </c>
      <c r="L121" s="76">
        <v>43741</v>
      </c>
      <c r="M121" s="22" t="str">
        <f t="shared" si="3"/>
        <v>61%</v>
      </c>
      <c r="N121" s="54"/>
    </row>
    <row r="122" spans="1:14" ht="186" customHeight="1" x14ac:dyDescent="0.25">
      <c r="A122" s="38" t="s">
        <v>491</v>
      </c>
      <c r="B122" s="21" t="s">
        <v>1045</v>
      </c>
      <c r="C122" s="21" t="s">
        <v>627</v>
      </c>
      <c r="D122" s="22" t="s">
        <v>853</v>
      </c>
      <c r="E122" s="32" t="s">
        <v>727</v>
      </c>
      <c r="F122" s="24">
        <v>43495</v>
      </c>
      <c r="G122" s="36">
        <v>199870000</v>
      </c>
      <c r="H122" s="21" t="s">
        <v>175</v>
      </c>
      <c r="I122" s="49"/>
      <c r="J122" s="49"/>
      <c r="K122" s="24">
        <v>43497</v>
      </c>
      <c r="L122" s="24">
        <v>43829</v>
      </c>
      <c r="M122" s="22" t="str">
        <f t="shared" si="3"/>
        <v>45%</v>
      </c>
      <c r="N122" s="54"/>
    </row>
    <row r="123" spans="1:14" ht="72" x14ac:dyDescent="0.25">
      <c r="A123" s="38" t="s">
        <v>492</v>
      </c>
      <c r="B123" s="22" t="s">
        <v>263</v>
      </c>
      <c r="C123" s="21" t="s">
        <v>628</v>
      </c>
      <c r="D123" s="22" t="s">
        <v>910</v>
      </c>
      <c r="E123" s="32" t="s">
        <v>728</v>
      </c>
      <c r="F123" s="24">
        <v>43495</v>
      </c>
      <c r="G123" s="36">
        <v>31500000</v>
      </c>
      <c r="H123" s="21" t="s">
        <v>1014</v>
      </c>
      <c r="I123" s="49"/>
      <c r="J123" s="49"/>
      <c r="K123" s="24">
        <v>43497</v>
      </c>
      <c r="L123" s="24">
        <v>43814</v>
      </c>
      <c r="M123" s="22" t="str">
        <f t="shared" si="3"/>
        <v>47%</v>
      </c>
      <c r="N123" s="54"/>
    </row>
    <row r="124" spans="1:14" ht="84" x14ac:dyDescent="0.25">
      <c r="A124" s="38" t="s">
        <v>493</v>
      </c>
      <c r="B124" s="21" t="s">
        <v>257</v>
      </c>
      <c r="C124" s="21" t="s">
        <v>202</v>
      </c>
      <c r="D124" s="22" t="s">
        <v>199</v>
      </c>
      <c r="E124" s="32" t="s">
        <v>729</v>
      </c>
      <c r="F124" s="24">
        <v>43495</v>
      </c>
      <c r="G124" s="36">
        <v>750000000</v>
      </c>
      <c r="H124" s="21" t="s">
        <v>181</v>
      </c>
      <c r="I124" s="21" t="s">
        <v>1419</v>
      </c>
      <c r="J124" s="22" t="s">
        <v>1420</v>
      </c>
      <c r="K124" s="24">
        <v>43497</v>
      </c>
      <c r="L124" s="24">
        <v>43708</v>
      </c>
      <c r="M124" s="22" t="str">
        <f t="shared" si="3"/>
        <v>71%</v>
      </c>
      <c r="N124" s="54"/>
    </row>
    <row r="125" spans="1:14" ht="96" x14ac:dyDescent="0.25">
      <c r="A125" s="38" t="s">
        <v>494</v>
      </c>
      <c r="B125" s="22" t="s">
        <v>263</v>
      </c>
      <c r="C125" s="21" t="s">
        <v>104</v>
      </c>
      <c r="D125" s="22" t="s">
        <v>911</v>
      </c>
      <c r="E125" s="32" t="s">
        <v>730</v>
      </c>
      <c r="F125" s="24">
        <v>43495</v>
      </c>
      <c r="G125" s="36">
        <v>920000000</v>
      </c>
      <c r="H125" s="21" t="s">
        <v>175</v>
      </c>
      <c r="I125" s="49"/>
      <c r="J125" s="49"/>
      <c r="K125" s="24">
        <v>43497</v>
      </c>
      <c r="L125" s="24">
        <v>43830</v>
      </c>
      <c r="M125" s="22" t="str">
        <f t="shared" si="3"/>
        <v>45%</v>
      </c>
      <c r="N125" s="54"/>
    </row>
    <row r="126" spans="1:14" ht="60" x14ac:dyDescent="0.25">
      <c r="A126" s="38" t="s">
        <v>495</v>
      </c>
      <c r="B126" s="21" t="s">
        <v>219</v>
      </c>
      <c r="C126" s="21" t="s">
        <v>258</v>
      </c>
      <c r="D126" s="22" t="s">
        <v>912</v>
      </c>
      <c r="E126" s="32" t="s">
        <v>731</v>
      </c>
      <c r="F126" s="24">
        <v>43495</v>
      </c>
      <c r="G126" s="36">
        <v>867473143</v>
      </c>
      <c r="H126" s="21" t="s">
        <v>1023</v>
      </c>
      <c r="I126" s="49"/>
      <c r="J126" s="49"/>
      <c r="K126" s="24">
        <v>43497</v>
      </c>
      <c r="L126" s="51">
        <v>43814</v>
      </c>
      <c r="M126" s="22" t="str">
        <f t="shared" si="3"/>
        <v>47%</v>
      </c>
      <c r="N126" s="54"/>
    </row>
    <row r="127" spans="1:14" ht="84" x14ac:dyDescent="0.25">
      <c r="A127" s="38" t="s">
        <v>496</v>
      </c>
      <c r="B127" s="22" t="s">
        <v>263</v>
      </c>
      <c r="C127" s="21" t="s">
        <v>144</v>
      </c>
      <c r="D127" s="22" t="s">
        <v>913</v>
      </c>
      <c r="E127" s="32" t="s">
        <v>732</v>
      </c>
      <c r="F127" s="24">
        <v>43496</v>
      </c>
      <c r="G127" s="36">
        <v>29400000</v>
      </c>
      <c r="H127" s="21" t="s">
        <v>1014</v>
      </c>
      <c r="I127" s="49"/>
      <c r="J127" s="49"/>
      <c r="K127" s="24">
        <v>43497</v>
      </c>
      <c r="L127" s="24">
        <v>43814</v>
      </c>
      <c r="M127" s="22" t="str">
        <f t="shared" si="3"/>
        <v>47%</v>
      </c>
      <c r="N127" s="54"/>
    </row>
    <row r="128" spans="1:14" ht="84" x14ac:dyDescent="0.25">
      <c r="A128" s="38" t="s">
        <v>497</v>
      </c>
      <c r="B128" s="21" t="s">
        <v>257</v>
      </c>
      <c r="C128" s="21" t="s">
        <v>629</v>
      </c>
      <c r="D128" s="22" t="s">
        <v>914</v>
      </c>
      <c r="E128" s="32" t="s">
        <v>733</v>
      </c>
      <c r="F128" s="24">
        <v>43496</v>
      </c>
      <c r="G128" s="36">
        <v>20000000</v>
      </c>
      <c r="H128" s="22" t="s">
        <v>175</v>
      </c>
      <c r="I128" s="49"/>
      <c r="J128" s="49"/>
      <c r="K128" s="24">
        <v>43497</v>
      </c>
      <c r="L128" s="24">
        <v>43830</v>
      </c>
      <c r="M128" s="22" t="str">
        <f t="shared" si="3"/>
        <v>45%</v>
      </c>
      <c r="N128" s="54"/>
    </row>
    <row r="129" spans="1:14" ht="36" x14ac:dyDescent="0.25">
      <c r="A129" s="38" t="s">
        <v>498</v>
      </c>
      <c r="B129" s="21" t="s">
        <v>257</v>
      </c>
      <c r="C129" s="21" t="s">
        <v>630</v>
      </c>
      <c r="D129" s="22" t="s">
        <v>915</v>
      </c>
      <c r="E129" s="32" t="s">
        <v>734</v>
      </c>
      <c r="F129" s="24">
        <v>43496</v>
      </c>
      <c r="G129" s="36">
        <v>74583126</v>
      </c>
      <c r="H129" s="22" t="s">
        <v>175</v>
      </c>
      <c r="I129" s="49"/>
      <c r="J129" s="49"/>
      <c r="K129" s="24">
        <v>43497</v>
      </c>
      <c r="L129" s="51">
        <v>43830</v>
      </c>
      <c r="M129" s="22" t="str">
        <f t="shared" si="3"/>
        <v>45%</v>
      </c>
      <c r="N129" s="54"/>
    </row>
    <row r="130" spans="1:14" ht="60" x14ac:dyDescent="0.25">
      <c r="A130" s="38" t="s">
        <v>499</v>
      </c>
      <c r="B130" s="21" t="s">
        <v>1045</v>
      </c>
      <c r="C130" s="21" t="s">
        <v>94</v>
      </c>
      <c r="D130" s="22" t="s">
        <v>916</v>
      </c>
      <c r="E130" s="32" t="s">
        <v>735</v>
      </c>
      <c r="F130" s="24">
        <v>43496</v>
      </c>
      <c r="G130" s="36">
        <v>20900000</v>
      </c>
      <c r="H130" s="22" t="s">
        <v>175</v>
      </c>
      <c r="I130" s="49"/>
      <c r="J130" s="49"/>
      <c r="K130" s="24">
        <v>43497</v>
      </c>
      <c r="L130" s="51">
        <v>43830</v>
      </c>
      <c r="M130" s="22" t="str">
        <f t="shared" si="3"/>
        <v>45%</v>
      </c>
      <c r="N130" s="54"/>
    </row>
    <row r="131" spans="1:14" ht="108" x14ac:dyDescent="0.25">
      <c r="A131" s="32" t="s">
        <v>500</v>
      </c>
      <c r="B131" s="21" t="s">
        <v>194</v>
      </c>
      <c r="C131" s="21" t="s">
        <v>631</v>
      </c>
      <c r="D131" s="22" t="s">
        <v>188</v>
      </c>
      <c r="E131" s="32" t="s">
        <v>736</v>
      </c>
      <c r="F131" s="24">
        <v>43496</v>
      </c>
      <c r="G131" s="36">
        <v>750000000</v>
      </c>
      <c r="H131" s="22" t="s">
        <v>177</v>
      </c>
      <c r="I131" s="49"/>
      <c r="J131" s="49"/>
      <c r="K131" s="24">
        <v>43497</v>
      </c>
      <c r="L131" s="24">
        <v>43769</v>
      </c>
      <c r="M131" s="22" t="str">
        <f t="shared" si="3"/>
        <v>55%</v>
      </c>
      <c r="N131" s="54"/>
    </row>
    <row r="132" spans="1:14" ht="96" x14ac:dyDescent="0.25">
      <c r="A132" s="32" t="s">
        <v>501</v>
      </c>
      <c r="B132" s="21" t="s">
        <v>242</v>
      </c>
      <c r="C132" s="21" t="s">
        <v>108</v>
      </c>
      <c r="D132" s="22" t="s">
        <v>187</v>
      </c>
      <c r="E132" s="32" t="s">
        <v>737</v>
      </c>
      <c r="F132" s="24">
        <v>43496</v>
      </c>
      <c r="G132" s="36">
        <v>1313297502</v>
      </c>
      <c r="H132" s="22" t="s">
        <v>176</v>
      </c>
      <c r="I132" s="49"/>
      <c r="J132" s="49"/>
      <c r="K132" s="24">
        <v>43497</v>
      </c>
      <c r="L132" s="51">
        <v>43799</v>
      </c>
      <c r="M132" s="22" t="str">
        <f t="shared" si="3"/>
        <v>49%</v>
      </c>
      <c r="N132" s="54"/>
    </row>
    <row r="133" spans="1:14" ht="72" x14ac:dyDescent="0.25">
      <c r="A133" s="32" t="s">
        <v>502</v>
      </c>
      <c r="B133" s="21" t="s">
        <v>1045</v>
      </c>
      <c r="C133" s="21" t="s">
        <v>97</v>
      </c>
      <c r="D133" s="22" t="s">
        <v>917</v>
      </c>
      <c r="E133" s="32" t="s">
        <v>738</v>
      </c>
      <c r="F133" s="24">
        <v>43496</v>
      </c>
      <c r="G133" s="36">
        <v>39600000</v>
      </c>
      <c r="H133" s="22" t="s">
        <v>175</v>
      </c>
      <c r="I133" s="49"/>
      <c r="J133" s="49"/>
      <c r="K133" s="24">
        <v>43497</v>
      </c>
      <c r="L133" s="31">
        <v>43830</v>
      </c>
      <c r="M133" s="22" t="str">
        <f t="shared" si="3"/>
        <v>45%</v>
      </c>
      <c r="N133" s="54"/>
    </row>
    <row r="134" spans="1:14" ht="84" x14ac:dyDescent="0.25">
      <c r="A134" s="32" t="s">
        <v>503</v>
      </c>
      <c r="B134" s="22" t="s">
        <v>263</v>
      </c>
      <c r="C134" s="21" t="s">
        <v>632</v>
      </c>
      <c r="D134" s="22" t="s">
        <v>918</v>
      </c>
      <c r="E134" s="32" t="s">
        <v>739</v>
      </c>
      <c r="F134" s="24">
        <v>43496</v>
      </c>
      <c r="G134" s="36">
        <v>32340000</v>
      </c>
      <c r="H134" s="22" t="s">
        <v>175</v>
      </c>
      <c r="I134" s="49"/>
      <c r="J134" s="49"/>
      <c r="K134" s="24">
        <v>43497</v>
      </c>
      <c r="L134" s="24">
        <v>43830</v>
      </c>
      <c r="M134" s="22" t="str">
        <f t="shared" si="3"/>
        <v>45%</v>
      </c>
      <c r="N134" s="54"/>
    </row>
    <row r="135" spans="1:14" ht="108" x14ac:dyDescent="0.25">
      <c r="A135" s="32" t="s">
        <v>504</v>
      </c>
      <c r="B135" s="22" t="s">
        <v>263</v>
      </c>
      <c r="C135" s="21" t="s">
        <v>349</v>
      </c>
      <c r="D135" s="22" t="s">
        <v>919</v>
      </c>
      <c r="E135" s="32" t="s">
        <v>740</v>
      </c>
      <c r="F135" s="24">
        <v>43496</v>
      </c>
      <c r="G135" s="36">
        <v>40000000</v>
      </c>
      <c r="H135" s="22" t="s">
        <v>176</v>
      </c>
      <c r="I135" s="49"/>
      <c r="J135" s="49"/>
      <c r="K135" s="24">
        <v>43497</v>
      </c>
      <c r="L135" s="24">
        <v>43799</v>
      </c>
      <c r="M135" s="22" t="str">
        <f t="shared" si="3"/>
        <v>49%</v>
      </c>
      <c r="N135" s="54"/>
    </row>
    <row r="136" spans="1:14" ht="60" x14ac:dyDescent="0.25">
      <c r="A136" s="32" t="s">
        <v>505</v>
      </c>
      <c r="B136" s="21" t="s">
        <v>203</v>
      </c>
      <c r="C136" s="21" t="s">
        <v>139</v>
      </c>
      <c r="D136" s="22" t="s">
        <v>920</v>
      </c>
      <c r="E136" s="32" t="s">
        <v>741</v>
      </c>
      <c r="F136" s="24">
        <v>43496</v>
      </c>
      <c r="G136" s="36">
        <v>110000000</v>
      </c>
      <c r="H136" s="21" t="s">
        <v>1013</v>
      </c>
      <c r="I136" s="49"/>
      <c r="J136" s="49"/>
      <c r="K136" s="24">
        <v>43497</v>
      </c>
      <c r="L136" s="24">
        <v>43814</v>
      </c>
      <c r="M136" s="22" t="str">
        <f t="shared" si="3"/>
        <v>47%</v>
      </c>
      <c r="N136" s="54"/>
    </row>
    <row r="137" spans="1:14" ht="96" x14ac:dyDescent="0.25">
      <c r="A137" s="32" t="s">
        <v>506</v>
      </c>
      <c r="B137" s="47" t="s">
        <v>242</v>
      </c>
      <c r="C137" s="21" t="s">
        <v>62</v>
      </c>
      <c r="D137" s="22" t="s">
        <v>182</v>
      </c>
      <c r="E137" s="32" t="s">
        <v>742</v>
      </c>
      <c r="F137" s="24">
        <v>43496</v>
      </c>
      <c r="G137" s="36">
        <v>3506415972</v>
      </c>
      <c r="H137" s="21" t="s">
        <v>1024</v>
      </c>
      <c r="I137" s="49"/>
      <c r="J137" s="49"/>
      <c r="K137" s="24">
        <v>43497</v>
      </c>
      <c r="L137" s="24">
        <v>43814</v>
      </c>
      <c r="M137" s="22" t="str">
        <f t="shared" si="3"/>
        <v>47%</v>
      </c>
      <c r="N137" s="54"/>
    </row>
    <row r="138" spans="1:14" ht="36" x14ac:dyDescent="0.25">
      <c r="A138" s="32" t="s">
        <v>507</v>
      </c>
      <c r="B138" s="47" t="s">
        <v>242</v>
      </c>
      <c r="C138" s="21" t="s">
        <v>633</v>
      </c>
      <c r="D138" s="22" t="s">
        <v>186</v>
      </c>
      <c r="E138" s="32" t="s">
        <v>743</v>
      </c>
      <c r="F138" s="24">
        <v>43497</v>
      </c>
      <c r="G138" s="36">
        <v>1361358468</v>
      </c>
      <c r="H138" s="21" t="s">
        <v>1025</v>
      </c>
      <c r="I138" s="49"/>
      <c r="J138" s="49"/>
      <c r="K138" s="24">
        <v>43497</v>
      </c>
      <c r="L138" s="31">
        <v>43805</v>
      </c>
      <c r="M138" s="22" t="str">
        <f t="shared" si="3"/>
        <v>48%</v>
      </c>
      <c r="N138" s="54"/>
    </row>
    <row r="139" spans="1:14" ht="60" x14ac:dyDescent="0.25">
      <c r="A139" s="32" t="s">
        <v>508</v>
      </c>
      <c r="B139" s="21" t="s">
        <v>257</v>
      </c>
      <c r="C139" s="21" t="s">
        <v>634</v>
      </c>
      <c r="D139" s="22" t="s">
        <v>921</v>
      </c>
      <c r="E139" s="32" t="s">
        <v>744</v>
      </c>
      <c r="F139" s="24">
        <v>43497</v>
      </c>
      <c r="G139" s="36">
        <v>1092000000</v>
      </c>
      <c r="H139" s="21" t="s">
        <v>175</v>
      </c>
      <c r="I139" s="49"/>
      <c r="J139" s="49"/>
      <c r="K139" s="24">
        <v>43497</v>
      </c>
      <c r="L139" s="24">
        <v>43830</v>
      </c>
      <c r="M139" s="22" t="str">
        <f t="shared" si="3"/>
        <v>45%</v>
      </c>
      <c r="N139" s="54"/>
    </row>
    <row r="140" spans="1:14" ht="60" x14ac:dyDescent="0.25">
      <c r="A140" s="32" t="s">
        <v>509</v>
      </c>
      <c r="B140" s="21" t="s">
        <v>219</v>
      </c>
      <c r="C140" s="21" t="s">
        <v>635</v>
      </c>
      <c r="D140" s="22" t="s">
        <v>922</v>
      </c>
      <c r="E140" s="32" t="s">
        <v>745</v>
      </c>
      <c r="F140" s="24">
        <v>43497</v>
      </c>
      <c r="G140" s="36">
        <v>260000000</v>
      </c>
      <c r="H140" s="21" t="s">
        <v>175</v>
      </c>
      <c r="I140" s="49"/>
      <c r="J140" s="49"/>
      <c r="K140" s="24">
        <v>43497</v>
      </c>
      <c r="L140" s="24">
        <v>43830</v>
      </c>
      <c r="M140" s="22" t="str">
        <f t="shared" si="3"/>
        <v>45%</v>
      </c>
      <c r="N140" s="54"/>
    </row>
    <row r="141" spans="1:14" ht="48" x14ac:dyDescent="0.25">
      <c r="A141" s="32" t="s">
        <v>510</v>
      </c>
      <c r="B141" s="21" t="s">
        <v>220</v>
      </c>
      <c r="C141" s="21" t="s">
        <v>221</v>
      </c>
      <c r="D141" s="22" t="s">
        <v>923</v>
      </c>
      <c r="E141" s="32" t="s">
        <v>746</v>
      </c>
      <c r="F141" s="24">
        <v>43497</v>
      </c>
      <c r="G141" s="36">
        <v>53517810</v>
      </c>
      <c r="H141" s="21" t="s">
        <v>1026</v>
      </c>
      <c r="I141" s="47" t="s">
        <v>1057</v>
      </c>
      <c r="J141" s="21" t="s">
        <v>1058</v>
      </c>
      <c r="K141" s="24">
        <v>43501</v>
      </c>
      <c r="L141" s="24">
        <v>43553</v>
      </c>
      <c r="M141" s="22" t="str">
        <f t="shared" si="3"/>
        <v>100%</v>
      </c>
      <c r="N141" s="54"/>
    </row>
    <row r="142" spans="1:14" ht="60" x14ac:dyDescent="0.25">
      <c r="A142" s="32" t="s">
        <v>511</v>
      </c>
      <c r="B142" s="21" t="s">
        <v>220</v>
      </c>
      <c r="C142" s="21" t="s">
        <v>133</v>
      </c>
      <c r="D142" s="22" t="s">
        <v>184</v>
      </c>
      <c r="E142" s="32" t="s">
        <v>747</v>
      </c>
      <c r="F142" s="24">
        <v>43497</v>
      </c>
      <c r="G142" s="36">
        <v>131599123</v>
      </c>
      <c r="H142" s="21" t="s">
        <v>1027</v>
      </c>
      <c r="I142" s="49"/>
      <c r="J142" s="49"/>
      <c r="K142" s="24">
        <v>43497</v>
      </c>
      <c r="L142" s="24">
        <v>43819</v>
      </c>
      <c r="M142" s="22" t="str">
        <f t="shared" si="3"/>
        <v>46%</v>
      </c>
      <c r="N142" s="54"/>
    </row>
    <row r="143" spans="1:14" ht="60" x14ac:dyDescent="0.25">
      <c r="A143" s="32" t="s">
        <v>512</v>
      </c>
      <c r="B143" s="22" t="s">
        <v>1047</v>
      </c>
      <c r="C143" s="21" t="s">
        <v>202</v>
      </c>
      <c r="D143" s="22" t="s">
        <v>199</v>
      </c>
      <c r="E143" s="32" t="s">
        <v>748</v>
      </c>
      <c r="F143" s="24">
        <v>43497</v>
      </c>
      <c r="G143" s="36">
        <v>10288533412</v>
      </c>
      <c r="H143" s="21" t="s">
        <v>179</v>
      </c>
      <c r="I143" s="49"/>
      <c r="J143" s="49"/>
      <c r="K143" s="24">
        <v>43500</v>
      </c>
      <c r="L143" s="24">
        <v>43741</v>
      </c>
      <c r="M143" s="22" t="str">
        <f t="shared" si="3"/>
        <v>61%</v>
      </c>
      <c r="N143" s="54"/>
    </row>
    <row r="144" spans="1:14" ht="60" x14ac:dyDescent="0.25">
      <c r="A144" s="32" t="s">
        <v>513</v>
      </c>
      <c r="B144" s="21" t="s">
        <v>1049</v>
      </c>
      <c r="C144" s="21" t="s">
        <v>131</v>
      </c>
      <c r="D144" s="22" t="s">
        <v>924</v>
      </c>
      <c r="E144" s="32" t="s">
        <v>749</v>
      </c>
      <c r="F144" s="24">
        <v>43500</v>
      </c>
      <c r="G144" s="36">
        <v>125000000</v>
      </c>
      <c r="H144" s="21" t="s">
        <v>1008</v>
      </c>
      <c r="I144" s="49"/>
      <c r="J144" s="49"/>
      <c r="K144" s="24">
        <v>43500</v>
      </c>
      <c r="L144" s="24">
        <v>43588</v>
      </c>
      <c r="M144" s="22" t="str">
        <f t="shared" si="3"/>
        <v>100%</v>
      </c>
      <c r="N144" s="54"/>
    </row>
    <row r="145" spans="1:14" ht="48" x14ac:dyDescent="0.25">
      <c r="A145" s="32" t="s">
        <v>514</v>
      </c>
      <c r="B145" s="47" t="s">
        <v>242</v>
      </c>
      <c r="C145" s="21" t="s">
        <v>109</v>
      </c>
      <c r="D145" s="22" t="s">
        <v>925</v>
      </c>
      <c r="E145" s="32" t="s">
        <v>750</v>
      </c>
      <c r="F145" s="24">
        <v>43500</v>
      </c>
      <c r="G145" s="36">
        <v>450000000</v>
      </c>
      <c r="H145" s="21" t="s">
        <v>1028</v>
      </c>
      <c r="I145" s="49"/>
      <c r="J145" s="49"/>
      <c r="K145" s="24">
        <v>43501</v>
      </c>
      <c r="L145" s="24">
        <v>43726</v>
      </c>
      <c r="M145" s="22" t="str">
        <f t="shared" si="3"/>
        <v>64%</v>
      </c>
      <c r="N145" s="54"/>
    </row>
    <row r="146" spans="1:14" ht="60" x14ac:dyDescent="0.25">
      <c r="A146" s="32" t="s">
        <v>515</v>
      </c>
      <c r="B146" s="22" t="s">
        <v>194</v>
      </c>
      <c r="C146" s="21" t="s">
        <v>130</v>
      </c>
      <c r="D146" s="22" t="s">
        <v>189</v>
      </c>
      <c r="E146" s="32" t="s">
        <v>751</v>
      </c>
      <c r="F146" s="24">
        <v>43500</v>
      </c>
      <c r="G146" s="36">
        <v>754762000</v>
      </c>
      <c r="H146" s="21" t="s">
        <v>177</v>
      </c>
      <c r="I146" s="49"/>
      <c r="J146" s="49"/>
      <c r="K146" s="24">
        <v>43500</v>
      </c>
      <c r="L146" s="24">
        <v>43772</v>
      </c>
      <c r="M146" s="22" t="str">
        <f t="shared" si="3"/>
        <v>54%</v>
      </c>
      <c r="N146" s="54"/>
    </row>
    <row r="147" spans="1:14" ht="60" x14ac:dyDescent="0.25">
      <c r="A147" s="32" t="s">
        <v>516</v>
      </c>
      <c r="B147" s="22" t="s">
        <v>1047</v>
      </c>
      <c r="C147" s="21" t="s">
        <v>636</v>
      </c>
      <c r="D147" s="22" t="s">
        <v>926</v>
      </c>
      <c r="E147" s="32" t="s">
        <v>752</v>
      </c>
      <c r="F147" s="24">
        <v>43500</v>
      </c>
      <c r="G147" s="36">
        <v>70000000</v>
      </c>
      <c r="H147" s="21" t="s">
        <v>176</v>
      </c>
      <c r="I147" s="49"/>
      <c r="J147" s="49"/>
      <c r="K147" s="24">
        <v>43500</v>
      </c>
      <c r="L147" s="24">
        <v>43802</v>
      </c>
      <c r="M147" s="22" t="str">
        <f t="shared" si="3"/>
        <v>48%</v>
      </c>
      <c r="N147" s="54"/>
    </row>
    <row r="148" spans="1:14" ht="108" x14ac:dyDescent="0.25">
      <c r="A148" s="32" t="s">
        <v>517</v>
      </c>
      <c r="B148" s="22" t="s">
        <v>194</v>
      </c>
      <c r="C148" s="21" t="s">
        <v>130</v>
      </c>
      <c r="D148" s="22" t="s">
        <v>189</v>
      </c>
      <c r="E148" s="32" t="s">
        <v>753</v>
      </c>
      <c r="F148" s="24">
        <v>43500</v>
      </c>
      <c r="G148" s="36">
        <v>3472405000</v>
      </c>
      <c r="H148" s="21" t="s">
        <v>177</v>
      </c>
      <c r="I148" s="49"/>
      <c r="J148" s="49"/>
      <c r="K148" s="24">
        <v>43500</v>
      </c>
      <c r="L148" s="24">
        <v>43772</v>
      </c>
      <c r="M148" s="22" t="str">
        <f t="shared" si="3"/>
        <v>54%</v>
      </c>
      <c r="N148" s="54"/>
    </row>
    <row r="149" spans="1:14" ht="72" x14ac:dyDescent="0.25">
      <c r="A149" s="32" t="s">
        <v>518</v>
      </c>
      <c r="B149" s="21" t="s">
        <v>220</v>
      </c>
      <c r="C149" s="21" t="s">
        <v>125</v>
      </c>
      <c r="D149" s="22" t="s">
        <v>927</v>
      </c>
      <c r="E149" s="32" t="s">
        <v>754</v>
      </c>
      <c r="F149" s="24">
        <v>43501</v>
      </c>
      <c r="G149" s="36">
        <v>422400000</v>
      </c>
      <c r="H149" s="21" t="s">
        <v>177</v>
      </c>
      <c r="I149" s="49"/>
      <c r="J149" s="49"/>
      <c r="K149" s="24">
        <v>43501</v>
      </c>
      <c r="L149" s="24">
        <v>43773</v>
      </c>
      <c r="M149" s="22" t="str">
        <f t="shared" si="3"/>
        <v>53%</v>
      </c>
      <c r="N149" s="54"/>
    </row>
    <row r="150" spans="1:14" ht="72" x14ac:dyDescent="0.25">
      <c r="A150" s="32" t="s">
        <v>519</v>
      </c>
      <c r="B150" s="21" t="s">
        <v>219</v>
      </c>
      <c r="C150" s="21" t="s">
        <v>103</v>
      </c>
      <c r="D150" s="22" t="s">
        <v>928</v>
      </c>
      <c r="E150" s="32" t="s">
        <v>755</v>
      </c>
      <c r="F150" s="24">
        <v>43502</v>
      </c>
      <c r="G150" s="36">
        <v>366336000</v>
      </c>
      <c r="H150" s="21" t="s">
        <v>176</v>
      </c>
      <c r="I150" s="49"/>
      <c r="J150" s="49"/>
      <c r="K150" s="24">
        <v>43503</v>
      </c>
      <c r="L150" s="24">
        <v>43805</v>
      </c>
      <c r="M150" s="22" t="str">
        <f t="shared" si="3"/>
        <v>47%</v>
      </c>
      <c r="N150" s="54"/>
    </row>
    <row r="151" spans="1:14" ht="60" x14ac:dyDescent="0.25">
      <c r="A151" s="85" t="s">
        <v>520</v>
      </c>
      <c r="B151" s="21" t="s">
        <v>257</v>
      </c>
      <c r="C151" s="84" t="s">
        <v>335</v>
      </c>
      <c r="D151" s="87" t="s">
        <v>929</v>
      </c>
      <c r="E151" s="85" t="s">
        <v>756</v>
      </c>
      <c r="F151" s="88">
        <v>43503</v>
      </c>
      <c r="G151" s="89">
        <v>25000000</v>
      </c>
      <c r="H151" s="84" t="s">
        <v>1029</v>
      </c>
      <c r="I151" s="67"/>
      <c r="J151" s="67"/>
      <c r="K151" s="88">
        <v>43511</v>
      </c>
      <c r="L151" s="24">
        <v>43830</v>
      </c>
      <c r="M151" s="22" t="str">
        <f t="shared" si="3"/>
        <v>42%</v>
      </c>
    </row>
    <row r="152" spans="1:14" ht="96" x14ac:dyDescent="0.25">
      <c r="A152" s="85" t="s">
        <v>521</v>
      </c>
      <c r="B152" s="21" t="s">
        <v>203</v>
      </c>
      <c r="C152" s="84" t="s">
        <v>637</v>
      </c>
      <c r="D152" s="87" t="s">
        <v>853</v>
      </c>
      <c r="E152" s="85" t="s">
        <v>757</v>
      </c>
      <c r="F152" s="88">
        <v>43503</v>
      </c>
      <c r="G152" s="89">
        <v>31807875</v>
      </c>
      <c r="H152" s="84" t="s">
        <v>1030</v>
      </c>
      <c r="I152" s="67"/>
      <c r="J152" s="67"/>
      <c r="K152" s="88">
        <v>43504</v>
      </c>
      <c r="L152" s="24">
        <v>43830</v>
      </c>
      <c r="M152" s="22" t="str">
        <f t="shared" si="3"/>
        <v>44%</v>
      </c>
    </row>
    <row r="153" spans="1:14" ht="60" x14ac:dyDescent="0.25">
      <c r="A153" s="85" t="s">
        <v>522</v>
      </c>
      <c r="B153" s="21" t="s">
        <v>219</v>
      </c>
      <c r="C153" s="84" t="s">
        <v>101</v>
      </c>
      <c r="D153" s="87" t="s">
        <v>1129</v>
      </c>
      <c r="E153" s="85" t="s">
        <v>758</v>
      </c>
      <c r="F153" s="88">
        <v>43503</v>
      </c>
      <c r="G153" s="89">
        <v>350000000</v>
      </c>
      <c r="H153" s="84" t="s">
        <v>176</v>
      </c>
      <c r="I153" s="67"/>
      <c r="J153" s="67"/>
      <c r="K153" s="88">
        <v>43504</v>
      </c>
      <c r="L153" s="24">
        <v>43806</v>
      </c>
      <c r="M153" s="22" t="str">
        <f t="shared" si="3"/>
        <v>47%</v>
      </c>
    </row>
    <row r="154" spans="1:14" ht="84" x14ac:dyDescent="0.25">
      <c r="A154" s="69" t="s">
        <v>523</v>
      </c>
      <c r="B154" s="21" t="s">
        <v>220</v>
      </c>
      <c r="C154" s="84" t="s">
        <v>133</v>
      </c>
      <c r="D154" s="87" t="s">
        <v>184</v>
      </c>
      <c r="E154" s="85" t="s">
        <v>759</v>
      </c>
      <c r="F154" s="88">
        <v>43503</v>
      </c>
      <c r="G154" s="89">
        <v>275625000</v>
      </c>
      <c r="H154" s="84" t="s">
        <v>1014</v>
      </c>
      <c r="I154" s="67"/>
      <c r="J154" s="67"/>
      <c r="K154" s="88">
        <v>43504</v>
      </c>
      <c r="L154" s="24">
        <v>43822</v>
      </c>
      <c r="M154" s="22" t="str">
        <f t="shared" si="3"/>
        <v>45%</v>
      </c>
    </row>
    <row r="155" spans="1:14" ht="48" x14ac:dyDescent="0.25">
      <c r="A155" s="69" t="s">
        <v>524</v>
      </c>
      <c r="B155" s="87" t="s">
        <v>263</v>
      </c>
      <c r="C155" s="84" t="s">
        <v>65</v>
      </c>
      <c r="D155" s="87" t="s">
        <v>930</v>
      </c>
      <c r="E155" s="85" t="s">
        <v>760</v>
      </c>
      <c r="F155" s="88">
        <v>43503</v>
      </c>
      <c r="G155" s="89">
        <v>75000000</v>
      </c>
      <c r="H155" s="84" t="s">
        <v>1030</v>
      </c>
      <c r="I155" s="67"/>
      <c r="J155" s="67"/>
      <c r="K155" s="88">
        <v>43504</v>
      </c>
      <c r="L155" s="24">
        <v>43830</v>
      </c>
      <c r="M155" s="22" t="str">
        <f t="shared" si="3"/>
        <v>44%</v>
      </c>
    </row>
    <row r="156" spans="1:14" ht="60" x14ac:dyDescent="0.25">
      <c r="A156" s="69" t="s">
        <v>525</v>
      </c>
      <c r="B156" s="87" t="s">
        <v>263</v>
      </c>
      <c r="C156" s="84" t="s">
        <v>113</v>
      </c>
      <c r="D156" s="87" t="s">
        <v>931</v>
      </c>
      <c r="E156" s="85" t="s">
        <v>761</v>
      </c>
      <c r="F156" s="88">
        <v>43503</v>
      </c>
      <c r="G156" s="89">
        <v>65000000</v>
      </c>
      <c r="H156" s="84" t="s">
        <v>176</v>
      </c>
      <c r="I156" s="67"/>
      <c r="J156" s="67"/>
      <c r="K156" s="88">
        <v>43504</v>
      </c>
      <c r="L156" s="24">
        <v>43806</v>
      </c>
      <c r="M156" s="22" t="str">
        <f t="shared" si="3"/>
        <v>47%</v>
      </c>
    </row>
    <row r="157" spans="1:14" ht="72" x14ac:dyDescent="0.25">
      <c r="A157" s="69" t="s">
        <v>526</v>
      </c>
      <c r="B157" s="87" t="s">
        <v>263</v>
      </c>
      <c r="C157" s="84" t="s">
        <v>638</v>
      </c>
      <c r="D157" s="87" t="s">
        <v>932</v>
      </c>
      <c r="E157" s="85" t="s">
        <v>762</v>
      </c>
      <c r="F157" s="88">
        <v>43504</v>
      </c>
      <c r="G157" s="89">
        <v>42000000</v>
      </c>
      <c r="H157" s="84" t="s">
        <v>173</v>
      </c>
      <c r="I157" s="67"/>
      <c r="J157" s="67"/>
      <c r="K157" s="88">
        <v>43507</v>
      </c>
      <c r="L157" s="24">
        <v>43688</v>
      </c>
      <c r="M157" s="22" t="str">
        <f t="shared" si="3"/>
        <v>77%</v>
      </c>
    </row>
    <row r="158" spans="1:14" ht="84" x14ac:dyDescent="0.25">
      <c r="A158" s="69" t="s">
        <v>527</v>
      </c>
      <c r="B158" s="87" t="s">
        <v>263</v>
      </c>
      <c r="C158" s="84" t="s">
        <v>78</v>
      </c>
      <c r="D158" s="87" t="s">
        <v>933</v>
      </c>
      <c r="E158" s="85" t="s">
        <v>763</v>
      </c>
      <c r="F158" s="88">
        <v>43504</v>
      </c>
      <c r="G158" s="89">
        <v>96000000</v>
      </c>
      <c r="H158" s="84" t="s">
        <v>1031</v>
      </c>
      <c r="I158" s="67"/>
      <c r="J158" s="67"/>
      <c r="K158" s="88">
        <v>43507</v>
      </c>
      <c r="L158" s="24">
        <v>43830</v>
      </c>
      <c r="M158" s="22" t="str">
        <f t="shared" si="3"/>
        <v>43%</v>
      </c>
    </row>
    <row r="159" spans="1:14" ht="48" x14ac:dyDescent="0.25">
      <c r="A159" s="69" t="s">
        <v>528</v>
      </c>
      <c r="B159" s="66" t="s">
        <v>1048</v>
      </c>
      <c r="C159" s="84" t="s">
        <v>134</v>
      </c>
      <c r="D159" s="87" t="s">
        <v>934</v>
      </c>
      <c r="E159" s="85" t="s">
        <v>764</v>
      </c>
      <c r="F159" s="88">
        <v>43504</v>
      </c>
      <c r="G159" s="89">
        <v>59996000</v>
      </c>
      <c r="H159" s="84" t="s">
        <v>1031</v>
      </c>
      <c r="I159" s="67"/>
      <c r="J159" s="67"/>
      <c r="K159" s="88">
        <v>43507</v>
      </c>
      <c r="L159" s="24">
        <v>43830</v>
      </c>
      <c r="M159" s="22" t="str">
        <f t="shared" si="3"/>
        <v>43%</v>
      </c>
    </row>
    <row r="160" spans="1:14" ht="48" x14ac:dyDescent="0.25">
      <c r="A160" s="69" t="s">
        <v>529</v>
      </c>
      <c r="B160" s="66" t="s">
        <v>1048</v>
      </c>
      <c r="C160" s="84" t="s">
        <v>121</v>
      </c>
      <c r="D160" s="87" t="s">
        <v>935</v>
      </c>
      <c r="E160" s="85" t="s">
        <v>765</v>
      </c>
      <c r="F160" s="88">
        <v>43504</v>
      </c>
      <c r="G160" s="89">
        <v>59996000</v>
      </c>
      <c r="H160" s="84" t="s">
        <v>1031</v>
      </c>
      <c r="I160" s="67"/>
      <c r="J160" s="67"/>
      <c r="K160" s="88">
        <v>43507</v>
      </c>
      <c r="L160" s="24">
        <v>43830</v>
      </c>
      <c r="M160" s="22" t="str">
        <f t="shared" si="3"/>
        <v>43%</v>
      </c>
    </row>
    <row r="161" spans="1:13" ht="48" x14ac:dyDescent="0.25">
      <c r="A161" s="69" t="s">
        <v>530</v>
      </c>
      <c r="B161" s="21" t="s">
        <v>220</v>
      </c>
      <c r="C161" s="84" t="s">
        <v>90</v>
      </c>
      <c r="D161" s="87" t="s">
        <v>936</v>
      </c>
      <c r="E161" s="85" t="s">
        <v>766</v>
      </c>
      <c r="F161" s="88">
        <v>43508</v>
      </c>
      <c r="G161" s="89">
        <v>7651800</v>
      </c>
      <c r="H161" s="84" t="s">
        <v>1032</v>
      </c>
      <c r="I161" s="67"/>
      <c r="J161" s="67"/>
      <c r="K161" s="88">
        <v>43510</v>
      </c>
      <c r="L161" s="24">
        <v>43646</v>
      </c>
      <c r="M161" s="22" t="str">
        <f t="shared" si="3"/>
        <v>100%</v>
      </c>
    </row>
    <row r="162" spans="1:13" ht="120" x14ac:dyDescent="0.25">
      <c r="A162" s="69" t="s">
        <v>531</v>
      </c>
      <c r="B162" s="21" t="s">
        <v>219</v>
      </c>
      <c r="C162" s="84" t="s">
        <v>143</v>
      </c>
      <c r="D162" s="87" t="s">
        <v>937</v>
      </c>
      <c r="E162" s="85" t="s">
        <v>767</v>
      </c>
      <c r="F162" s="88">
        <v>43508</v>
      </c>
      <c r="G162" s="89">
        <v>726000000</v>
      </c>
      <c r="H162" s="84" t="s">
        <v>179</v>
      </c>
      <c r="I162" s="67"/>
      <c r="J162" s="67"/>
      <c r="K162" s="88">
        <v>43508</v>
      </c>
      <c r="L162" s="24">
        <v>43749</v>
      </c>
      <c r="M162" s="22" t="str">
        <f t="shared" si="3"/>
        <v>57%</v>
      </c>
    </row>
    <row r="163" spans="1:13" ht="48" x14ac:dyDescent="0.25">
      <c r="A163" s="69" t="s">
        <v>532</v>
      </c>
      <c r="B163" s="21" t="s">
        <v>220</v>
      </c>
      <c r="C163" s="84" t="s">
        <v>140</v>
      </c>
      <c r="D163" s="87" t="s">
        <v>938</v>
      </c>
      <c r="E163" s="85" t="s">
        <v>766</v>
      </c>
      <c r="F163" s="88">
        <v>43509</v>
      </c>
      <c r="G163" s="89">
        <v>12582960</v>
      </c>
      <c r="H163" s="84" t="s">
        <v>1033</v>
      </c>
      <c r="I163" s="67"/>
      <c r="J163" s="67"/>
      <c r="K163" s="88">
        <v>43510</v>
      </c>
      <c r="L163" s="24">
        <v>43735</v>
      </c>
      <c r="M163" s="22" t="str">
        <f t="shared" si="3"/>
        <v>60%</v>
      </c>
    </row>
    <row r="164" spans="1:13" ht="72" x14ac:dyDescent="0.25">
      <c r="A164" s="69" t="s">
        <v>533</v>
      </c>
      <c r="B164" s="87" t="s">
        <v>263</v>
      </c>
      <c r="C164" s="84" t="s">
        <v>141</v>
      </c>
      <c r="D164" s="87" t="s">
        <v>939</v>
      </c>
      <c r="E164" s="85" t="s">
        <v>768</v>
      </c>
      <c r="F164" s="88">
        <v>43509</v>
      </c>
      <c r="G164" s="89">
        <v>102787872</v>
      </c>
      <c r="H164" s="84" t="s">
        <v>1013</v>
      </c>
      <c r="I164" s="67"/>
      <c r="J164" s="67"/>
      <c r="K164" s="88">
        <v>43510</v>
      </c>
      <c r="L164" s="24">
        <v>43829</v>
      </c>
      <c r="M164" s="22" t="str">
        <f t="shared" si="3"/>
        <v>43%</v>
      </c>
    </row>
    <row r="165" spans="1:13" ht="84" x14ac:dyDescent="0.25">
      <c r="A165" s="69" t="s">
        <v>534</v>
      </c>
      <c r="B165" s="21" t="s">
        <v>220</v>
      </c>
      <c r="C165" s="84" t="s">
        <v>133</v>
      </c>
      <c r="D165" s="87" t="s">
        <v>184</v>
      </c>
      <c r="E165" s="85" t="s">
        <v>769</v>
      </c>
      <c r="F165" s="88">
        <v>43509</v>
      </c>
      <c r="G165" s="89">
        <v>248247669</v>
      </c>
      <c r="H165" s="84" t="s">
        <v>1013</v>
      </c>
      <c r="I165" s="67"/>
      <c r="J165" s="67"/>
      <c r="K165" s="88">
        <v>43510</v>
      </c>
      <c r="L165" s="24">
        <v>43829</v>
      </c>
      <c r="M165" s="22" t="str">
        <f t="shared" si="3"/>
        <v>43%</v>
      </c>
    </row>
    <row r="166" spans="1:13" ht="72" x14ac:dyDescent="0.25">
      <c r="A166" s="69" t="s">
        <v>535</v>
      </c>
      <c r="B166" s="21" t="s">
        <v>257</v>
      </c>
      <c r="C166" s="84" t="s">
        <v>117</v>
      </c>
      <c r="D166" s="87" t="s">
        <v>940</v>
      </c>
      <c r="E166" s="85" t="s">
        <v>770</v>
      </c>
      <c r="F166" s="88">
        <v>43509</v>
      </c>
      <c r="G166" s="89">
        <v>63525168</v>
      </c>
      <c r="H166" s="84" t="s">
        <v>1013</v>
      </c>
      <c r="I166" s="67"/>
      <c r="J166" s="67"/>
      <c r="K166" s="88">
        <v>43510</v>
      </c>
      <c r="L166" s="24">
        <v>43830</v>
      </c>
      <c r="M166" s="22" t="str">
        <f t="shared" si="3"/>
        <v>43%</v>
      </c>
    </row>
    <row r="167" spans="1:13" ht="36" x14ac:dyDescent="0.25">
      <c r="A167" s="69" t="s">
        <v>536</v>
      </c>
      <c r="B167" s="21" t="s">
        <v>257</v>
      </c>
      <c r="C167" s="84" t="s">
        <v>102</v>
      </c>
      <c r="D167" s="87" t="s">
        <v>941</v>
      </c>
      <c r="E167" s="85" t="s">
        <v>161</v>
      </c>
      <c r="F167" s="88">
        <v>43510</v>
      </c>
      <c r="G167" s="89">
        <v>124000000</v>
      </c>
      <c r="H167" s="84" t="s">
        <v>1013</v>
      </c>
      <c r="I167" s="67"/>
      <c r="J167" s="67"/>
      <c r="K167" s="88">
        <v>43510</v>
      </c>
      <c r="L167" s="24">
        <v>43829</v>
      </c>
      <c r="M167" s="22" t="str">
        <f t="shared" si="3"/>
        <v>43%</v>
      </c>
    </row>
    <row r="168" spans="1:13" ht="108" x14ac:dyDescent="0.25">
      <c r="A168" s="69" t="s">
        <v>537</v>
      </c>
      <c r="B168" s="87" t="s">
        <v>263</v>
      </c>
      <c r="C168" s="84" t="s">
        <v>639</v>
      </c>
      <c r="D168" s="87" t="s">
        <v>942</v>
      </c>
      <c r="E168" s="85" t="s">
        <v>771</v>
      </c>
      <c r="F168" s="88">
        <v>43510</v>
      </c>
      <c r="G168" s="89">
        <v>48000000</v>
      </c>
      <c r="H168" s="84" t="s">
        <v>1034</v>
      </c>
      <c r="I168" s="67"/>
      <c r="J168" s="67"/>
      <c r="K168" s="88">
        <v>43512</v>
      </c>
      <c r="L168" s="24">
        <v>43799</v>
      </c>
      <c r="M168" s="22" t="str">
        <f t="shared" si="3"/>
        <v>47%</v>
      </c>
    </row>
    <row r="169" spans="1:13" ht="108" x14ac:dyDescent="0.25">
      <c r="A169" s="69" t="s">
        <v>538</v>
      </c>
      <c r="B169" s="87" t="s">
        <v>263</v>
      </c>
      <c r="C169" s="84" t="s">
        <v>640</v>
      </c>
      <c r="D169" s="87" t="s">
        <v>943</v>
      </c>
      <c r="E169" s="85" t="s">
        <v>772</v>
      </c>
      <c r="F169" s="88">
        <v>43510</v>
      </c>
      <c r="G169" s="89">
        <v>585624099</v>
      </c>
      <c r="H169" s="84" t="s">
        <v>1034</v>
      </c>
      <c r="I169" s="67"/>
      <c r="J169" s="67"/>
      <c r="K169" s="88">
        <v>43512</v>
      </c>
      <c r="L169" s="24">
        <v>43799</v>
      </c>
      <c r="M169" s="22" t="str">
        <f t="shared" si="3"/>
        <v>47%</v>
      </c>
    </row>
    <row r="170" spans="1:13" ht="48" x14ac:dyDescent="0.25">
      <c r="A170" s="69" t="s">
        <v>539</v>
      </c>
      <c r="B170" s="21" t="s">
        <v>220</v>
      </c>
      <c r="C170" s="84" t="s">
        <v>110</v>
      </c>
      <c r="D170" s="87" t="s">
        <v>944</v>
      </c>
      <c r="E170" s="85" t="s">
        <v>766</v>
      </c>
      <c r="F170" s="88">
        <v>43510</v>
      </c>
      <c r="G170" s="89">
        <v>12582960</v>
      </c>
      <c r="H170" s="84" t="s">
        <v>1033</v>
      </c>
      <c r="I170" s="67"/>
      <c r="J170" s="67"/>
      <c r="K170" s="88">
        <v>43510</v>
      </c>
      <c r="L170" s="24">
        <v>43735</v>
      </c>
      <c r="M170" s="22" t="str">
        <f t="shared" si="3"/>
        <v>60%</v>
      </c>
    </row>
    <row r="171" spans="1:13" ht="48" x14ac:dyDescent="0.25">
      <c r="A171" s="69" t="s">
        <v>540</v>
      </c>
      <c r="B171" s="21" t="s">
        <v>220</v>
      </c>
      <c r="C171" s="84" t="s">
        <v>105</v>
      </c>
      <c r="D171" s="87" t="s">
        <v>945</v>
      </c>
      <c r="E171" s="85" t="s">
        <v>766</v>
      </c>
      <c r="F171" s="88">
        <v>43510</v>
      </c>
      <c r="G171" s="89">
        <v>12582960</v>
      </c>
      <c r="H171" s="84" t="s">
        <v>1033</v>
      </c>
      <c r="I171" s="67"/>
      <c r="J171" s="67"/>
      <c r="K171" s="88">
        <v>43510</v>
      </c>
      <c r="L171" s="24">
        <v>43735</v>
      </c>
      <c r="M171" s="22" t="str">
        <f t="shared" si="3"/>
        <v>60%</v>
      </c>
    </row>
    <row r="172" spans="1:13" ht="60" x14ac:dyDescent="0.25">
      <c r="A172" s="69" t="s">
        <v>541</v>
      </c>
      <c r="B172" s="21" t="s">
        <v>219</v>
      </c>
      <c r="C172" s="84" t="s">
        <v>132</v>
      </c>
      <c r="D172" s="87" t="s">
        <v>856</v>
      </c>
      <c r="E172" s="85" t="s">
        <v>773</v>
      </c>
      <c r="F172" s="88">
        <v>43511</v>
      </c>
      <c r="G172" s="89">
        <v>54400000</v>
      </c>
      <c r="H172" s="84" t="s">
        <v>174</v>
      </c>
      <c r="I172" s="67"/>
      <c r="J172" s="67"/>
      <c r="K172" s="88">
        <v>43511</v>
      </c>
      <c r="L172" s="24">
        <v>43660</v>
      </c>
      <c r="M172" s="22" t="str">
        <f t="shared" si="3"/>
        <v>91%</v>
      </c>
    </row>
    <row r="173" spans="1:13" ht="60" x14ac:dyDescent="0.25">
      <c r="A173" s="69" t="s">
        <v>542</v>
      </c>
      <c r="B173" s="21" t="s">
        <v>1045</v>
      </c>
      <c r="C173" s="84" t="s">
        <v>88</v>
      </c>
      <c r="D173" s="87" t="s">
        <v>946</v>
      </c>
      <c r="E173" s="85" t="s">
        <v>774</v>
      </c>
      <c r="F173" s="88">
        <v>43511</v>
      </c>
      <c r="G173" s="89">
        <v>61000000</v>
      </c>
      <c r="H173" s="84" t="s">
        <v>176</v>
      </c>
      <c r="I173" s="67"/>
      <c r="J173" s="67"/>
      <c r="K173" s="88">
        <v>43514</v>
      </c>
      <c r="L173" s="24">
        <v>43816</v>
      </c>
      <c r="M173" s="22" t="str">
        <f t="shared" si="3"/>
        <v>44%</v>
      </c>
    </row>
    <row r="174" spans="1:13" ht="60" x14ac:dyDescent="0.25">
      <c r="A174" s="69" t="s">
        <v>543</v>
      </c>
      <c r="B174" s="21" t="s">
        <v>1045</v>
      </c>
      <c r="C174" s="84" t="s">
        <v>87</v>
      </c>
      <c r="D174" s="87" t="s">
        <v>947</v>
      </c>
      <c r="E174" s="85" t="s">
        <v>775</v>
      </c>
      <c r="F174" s="88">
        <v>43511</v>
      </c>
      <c r="G174" s="89">
        <v>17640000</v>
      </c>
      <c r="H174" s="84" t="s">
        <v>176</v>
      </c>
      <c r="I174" s="67"/>
      <c r="J174" s="67"/>
      <c r="K174" s="88">
        <v>43514</v>
      </c>
      <c r="L174" s="24">
        <v>43816</v>
      </c>
      <c r="M174" s="22" t="str">
        <f t="shared" si="3"/>
        <v>44%</v>
      </c>
    </row>
    <row r="175" spans="1:13" ht="84" x14ac:dyDescent="0.25">
      <c r="A175" s="69" t="s">
        <v>544</v>
      </c>
      <c r="B175" s="87" t="s">
        <v>263</v>
      </c>
      <c r="C175" s="84" t="s">
        <v>641</v>
      </c>
      <c r="D175" s="87" t="s">
        <v>948</v>
      </c>
      <c r="E175" s="85" t="s">
        <v>776</v>
      </c>
      <c r="F175" s="88">
        <v>43511</v>
      </c>
      <c r="G175" s="89">
        <v>55000000</v>
      </c>
      <c r="H175" s="84" t="s">
        <v>176</v>
      </c>
      <c r="I175" s="67"/>
      <c r="J175" s="67"/>
      <c r="K175" s="88">
        <v>43514</v>
      </c>
      <c r="L175" s="24">
        <v>43816</v>
      </c>
      <c r="M175" s="22" t="str">
        <f t="shared" si="3"/>
        <v>44%</v>
      </c>
    </row>
    <row r="176" spans="1:13" ht="72" x14ac:dyDescent="0.25">
      <c r="A176" s="69" t="s">
        <v>545</v>
      </c>
      <c r="B176" s="84" t="s">
        <v>215</v>
      </c>
      <c r="C176" s="84" t="s">
        <v>642</v>
      </c>
      <c r="D176" s="87" t="s">
        <v>949</v>
      </c>
      <c r="E176" s="85" t="s">
        <v>777</v>
      </c>
      <c r="F176" s="88">
        <v>43511</v>
      </c>
      <c r="G176" s="89">
        <v>120750000</v>
      </c>
      <c r="H176" s="84" t="s">
        <v>1035</v>
      </c>
      <c r="I176" s="67"/>
      <c r="J176" s="67"/>
      <c r="K176" s="88">
        <v>43514</v>
      </c>
      <c r="L176" s="24">
        <v>43830</v>
      </c>
      <c r="M176" s="22" t="str">
        <f t="shared" si="3"/>
        <v>42%</v>
      </c>
    </row>
    <row r="177" spans="1:13" ht="48" x14ac:dyDescent="0.25">
      <c r="A177" s="69" t="s">
        <v>546</v>
      </c>
      <c r="B177" s="66" t="s">
        <v>1049</v>
      </c>
      <c r="C177" s="84" t="s">
        <v>122</v>
      </c>
      <c r="D177" s="87" t="s">
        <v>950</v>
      </c>
      <c r="E177" s="85" t="s">
        <v>778</v>
      </c>
      <c r="F177" s="88">
        <v>43514</v>
      </c>
      <c r="G177" s="89">
        <v>22617131</v>
      </c>
      <c r="H177" s="84" t="s">
        <v>176</v>
      </c>
      <c r="I177" s="67"/>
      <c r="J177" s="67"/>
      <c r="K177" s="88">
        <v>43515</v>
      </c>
      <c r="L177" s="24">
        <v>43817</v>
      </c>
      <c r="M177" s="22" t="str">
        <f t="shared" si="3"/>
        <v>43%</v>
      </c>
    </row>
    <row r="178" spans="1:13" ht="60" x14ac:dyDescent="0.25">
      <c r="A178" s="69" t="s">
        <v>547</v>
      </c>
      <c r="B178" s="21" t="s">
        <v>1045</v>
      </c>
      <c r="C178" s="84" t="s">
        <v>336</v>
      </c>
      <c r="D178" s="87" t="s">
        <v>951</v>
      </c>
      <c r="E178" s="85" t="s">
        <v>779</v>
      </c>
      <c r="F178" s="88">
        <v>43515</v>
      </c>
      <c r="G178" s="89">
        <v>30318750</v>
      </c>
      <c r="H178" s="84" t="s">
        <v>176</v>
      </c>
      <c r="I178" s="67"/>
      <c r="J178" s="67"/>
      <c r="K178" s="88">
        <v>43516</v>
      </c>
      <c r="L178" s="24">
        <v>43818</v>
      </c>
      <c r="M178" s="22" t="str">
        <f t="shared" si="3"/>
        <v>43%</v>
      </c>
    </row>
    <row r="179" spans="1:13" ht="72" x14ac:dyDescent="0.25">
      <c r="A179" s="69" t="s">
        <v>548</v>
      </c>
      <c r="B179" s="21" t="s">
        <v>203</v>
      </c>
      <c r="C179" s="84" t="s">
        <v>643</v>
      </c>
      <c r="D179" s="87" t="s">
        <v>952</v>
      </c>
      <c r="E179" s="85" t="s">
        <v>780</v>
      </c>
      <c r="F179" s="88">
        <v>43516</v>
      </c>
      <c r="G179" s="89">
        <v>30000000</v>
      </c>
      <c r="H179" s="84" t="s">
        <v>181</v>
      </c>
      <c r="I179" s="67"/>
      <c r="J179" s="67"/>
      <c r="K179" s="88">
        <v>43517</v>
      </c>
      <c r="L179" s="24">
        <v>43728</v>
      </c>
      <c r="M179" s="22" t="str">
        <f t="shared" si="3"/>
        <v>61%</v>
      </c>
    </row>
    <row r="180" spans="1:13" ht="48" x14ac:dyDescent="0.25">
      <c r="A180" s="69" t="s">
        <v>549</v>
      </c>
      <c r="B180" s="66" t="s">
        <v>1049</v>
      </c>
      <c r="C180" s="84" t="s">
        <v>138</v>
      </c>
      <c r="D180" s="87" t="s">
        <v>953</v>
      </c>
      <c r="E180" s="85" t="s">
        <v>781</v>
      </c>
      <c r="F180" s="88">
        <v>43516</v>
      </c>
      <c r="G180" s="89">
        <v>27786581</v>
      </c>
      <c r="H180" s="84" t="s">
        <v>176</v>
      </c>
      <c r="I180" s="67"/>
      <c r="J180" s="67"/>
      <c r="K180" s="88">
        <v>43516</v>
      </c>
      <c r="L180" s="24">
        <v>43818</v>
      </c>
      <c r="M180" s="22" t="str">
        <f t="shared" si="3"/>
        <v>43%</v>
      </c>
    </row>
    <row r="181" spans="1:13" ht="204" x14ac:dyDescent="0.25">
      <c r="A181" s="69" t="s">
        <v>550</v>
      </c>
      <c r="B181" s="87" t="s">
        <v>263</v>
      </c>
      <c r="C181" s="84" t="s">
        <v>644</v>
      </c>
      <c r="D181" s="87" t="s">
        <v>954</v>
      </c>
      <c r="E181" s="85" t="s">
        <v>782</v>
      </c>
      <c r="F181" s="88">
        <v>43516</v>
      </c>
      <c r="G181" s="89">
        <v>101009000</v>
      </c>
      <c r="H181" s="84" t="s">
        <v>1036</v>
      </c>
      <c r="I181" s="67"/>
      <c r="J181" s="67"/>
      <c r="K181" s="88">
        <v>43516</v>
      </c>
      <c r="L181" s="24">
        <v>43799</v>
      </c>
      <c r="M181" s="22" t="str">
        <f t="shared" si="3"/>
        <v>46%</v>
      </c>
    </row>
    <row r="182" spans="1:13" ht="60" x14ac:dyDescent="0.25">
      <c r="A182" s="69" t="s">
        <v>551</v>
      </c>
      <c r="B182" s="21" t="s">
        <v>1045</v>
      </c>
      <c r="C182" s="84" t="s">
        <v>338</v>
      </c>
      <c r="D182" s="87" t="s">
        <v>955</v>
      </c>
      <c r="E182" s="85" t="s">
        <v>783</v>
      </c>
      <c r="F182" s="88">
        <v>43516</v>
      </c>
      <c r="G182" s="89">
        <v>80000000</v>
      </c>
      <c r="H182" s="84" t="s">
        <v>176</v>
      </c>
      <c r="I182" s="67"/>
      <c r="J182" s="67"/>
      <c r="K182" s="86">
        <v>43516</v>
      </c>
      <c r="L182" s="31">
        <v>43818</v>
      </c>
      <c r="M182" s="22" t="str">
        <f t="shared" si="3"/>
        <v>43%</v>
      </c>
    </row>
    <row r="183" spans="1:13" ht="96" x14ac:dyDescent="0.25">
      <c r="A183" s="69" t="s">
        <v>552</v>
      </c>
      <c r="B183" s="87" t="s">
        <v>263</v>
      </c>
      <c r="C183" s="84" t="s">
        <v>645</v>
      </c>
      <c r="D183" s="87" t="s">
        <v>956</v>
      </c>
      <c r="E183" s="85" t="s">
        <v>784</v>
      </c>
      <c r="F183" s="88">
        <v>43516</v>
      </c>
      <c r="G183" s="89">
        <v>61000000</v>
      </c>
      <c r="H183" s="84" t="s">
        <v>176</v>
      </c>
      <c r="I183" s="67"/>
      <c r="J183" s="67"/>
      <c r="K183" s="88">
        <v>43517</v>
      </c>
      <c r="L183" s="24">
        <v>43819</v>
      </c>
      <c r="M183" s="22" t="str">
        <f t="shared" ref="M183:M246" si="4">IF((ROUND((($N$2-$K183)/(EDATE($L183,0)-$K183)*100),2))&gt;100,"100%",CONCATENATE((ROUND((($N$2-$K183)/(EDATE($L183,0)-$K183)*100),0)),"%"))</f>
        <v>43%</v>
      </c>
    </row>
    <row r="184" spans="1:13" ht="84" x14ac:dyDescent="0.25">
      <c r="A184" s="69" t="s">
        <v>553</v>
      </c>
      <c r="B184" s="87" t="s">
        <v>194</v>
      </c>
      <c r="C184" s="84" t="s">
        <v>646</v>
      </c>
      <c r="D184" s="87" t="s">
        <v>957</v>
      </c>
      <c r="E184" s="85" t="s">
        <v>785</v>
      </c>
      <c r="F184" s="88">
        <v>43517</v>
      </c>
      <c r="G184" s="89">
        <v>11067000</v>
      </c>
      <c r="H184" s="84" t="s">
        <v>176</v>
      </c>
      <c r="I184" s="67"/>
      <c r="J184" s="67"/>
      <c r="K184" s="88">
        <v>43518</v>
      </c>
      <c r="L184" s="24">
        <v>43820</v>
      </c>
      <c r="M184" s="22" t="str">
        <f t="shared" si="4"/>
        <v>42%</v>
      </c>
    </row>
    <row r="185" spans="1:13" ht="84" x14ac:dyDescent="0.25">
      <c r="A185" s="69" t="s">
        <v>554</v>
      </c>
      <c r="B185" s="84" t="s">
        <v>1050</v>
      </c>
      <c r="C185" s="84" t="s">
        <v>123</v>
      </c>
      <c r="D185" s="87" t="s">
        <v>958</v>
      </c>
      <c r="E185" s="85" t="s">
        <v>786</v>
      </c>
      <c r="F185" s="88">
        <v>43517</v>
      </c>
      <c r="G185" s="89">
        <v>36108311</v>
      </c>
      <c r="H185" s="84" t="s">
        <v>176</v>
      </c>
      <c r="I185" s="67"/>
      <c r="J185" s="67"/>
      <c r="K185" s="88">
        <v>43518</v>
      </c>
      <c r="L185" s="24">
        <v>43820</v>
      </c>
      <c r="M185" s="22" t="str">
        <f t="shared" si="4"/>
        <v>42%</v>
      </c>
    </row>
    <row r="186" spans="1:13" ht="60" x14ac:dyDescent="0.25">
      <c r="A186" s="69" t="s">
        <v>555</v>
      </c>
      <c r="B186" s="66" t="s">
        <v>1051</v>
      </c>
      <c r="C186" s="84" t="s">
        <v>647</v>
      </c>
      <c r="D186" s="87" t="s">
        <v>959</v>
      </c>
      <c r="E186" s="85" t="s">
        <v>787</v>
      </c>
      <c r="F186" s="88">
        <v>43517</v>
      </c>
      <c r="G186" s="89">
        <v>1199261707</v>
      </c>
      <c r="H186" s="84" t="s">
        <v>181</v>
      </c>
      <c r="I186" s="67"/>
      <c r="J186" s="67"/>
      <c r="K186" s="86">
        <v>43521</v>
      </c>
      <c r="L186" s="31">
        <v>43732</v>
      </c>
      <c r="M186" s="22" t="str">
        <f t="shared" si="4"/>
        <v>59%</v>
      </c>
    </row>
    <row r="187" spans="1:13" ht="72" x14ac:dyDescent="0.25">
      <c r="A187" s="69" t="s">
        <v>556</v>
      </c>
      <c r="B187" s="66" t="s">
        <v>1051</v>
      </c>
      <c r="C187" s="84" t="s">
        <v>342</v>
      </c>
      <c r="D187" s="87" t="s">
        <v>960</v>
      </c>
      <c r="E187" s="85" t="s">
        <v>788</v>
      </c>
      <c r="F187" s="88">
        <v>43518</v>
      </c>
      <c r="G187" s="89">
        <v>26400000</v>
      </c>
      <c r="H187" s="84" t="s">
        <v>179</v>
      </c>
      <c r="I187" s="67"/>
      <c r="J187" s="67"/>
      <c r="K187" s="88">
        <v>43521</v>
      </c>
      <c r="L187" s="24">
        <v>43762</v>
      </c>
      <c r="M187" s="22" t="str">
        <f t="shared" si="4"/>
        <v>52%</v>
      </c>
    </row>
    <row r="188" spans="1:13" ht="96" x14ac:dyDescent="0.25">
      <c r="A188" s="69" t="s">
        <v>557</v>
      </c>
      <c r="B188" s="21" t="s">
        <v>219</v>
      </c>
      <c r="C188" s="84" t="s">
        <v>118</v>
      </c>
      <c r="D188" s="87" t="s">
        <v>961</v>
      </c>
      <c r="E188" s="85" t="s">
        <v>789</v>
      </c>
      <c r="F188" s="88">
        <v>43521</v>
      </c>
      <c r="G188" s="89">
        <v>302260000</v>
      </c>
      <c r="H188" s="84" t="s">
        <v>177</v>
      </c>
      <c r="I188" s="67"/>
      <c r="J188" s="67"/>
      <c r="K188" s="88">
        <v>43522</v>
      </c>
      <c r="L188" s="24">
        <v>43794</v>
      </c>
      <c r="M188" s="22" t="str">
        <f t="shared" si="4"/>
        <v>46%</v>
      </c>
    </row>
    <row r="189" spans="1:13" ht="60" x14ac:dyDescent="0.25">
      <c r="A189" s="69" t="s">
        <v>558</v>
      </c>
      <c r="B189" s="21" t="s">
        <v>257</v>
      </c>
      <c r="C189" s="84" t="s">
        <v>67</v>
      </c>
      <c r="D189" s="87" t="s">
        <v>962</v>
      </c>
      <c r="E189" s="85" t="s">
        <v>790</v>
      </c>
      <c r="F189" s="88">
        <v>43521</v>
      </c>
      <c r="G189" s="89">
        <v>600000000</v>
      </c>
      <c r="H189" s="84" t="s">
        <v>1007</v>
      </c>
      <c r="I189" s="67"/>
      <c r="J189" s="67"/>
      <c r="K189" s="88">
        <v>43521</v>
      </c>
      <c r="L189" s="24">
        <v>43640</v>
      </c>
      <c r="M189" s="22" t="str">
        <f t="shared" si="4"/>
        <v>100%</v>
      </c>
    </row>
    <row r="190" spans="1:13" ht="84" x14ac:dyDescent="0.25">
      <c r="A190" s="69" t="s">
        <v>559</v>
      </c>
      <c r="B190" s="21" t="s">
        <v>1045</v>
      </c>
      <c r="C190" s="84" t="s">
        <v>91</v>
      </c>
      <c r="D190" s="87" t="s">
        <v>963</v>
      </c>
      <c r="E190" s="85" t="s">
        <v>791</v>
      </c>
      <c r="F190" s="88">
        <v>43521</v>
      </c>
      <c r="G190" s="89">
        <v>28113750</v>
      </c>
      <c r="H190" s="84" t="s">
        <v>176</v>
      </c>
      <c r="I190" s="67"/>
      <c r="J190" s="67"/>
      <c r="K190" s="88">
        <v>43522</v>
      </c>
      <c r="L190" s="24">
        <v>43824</v>
      </c>
      <c r="M190" s="22" t="str">
        <f t="shared" si="4"/>
        <v>41%</v>
      </c>
    </row>
    <row r="191" spans="1:13" ht="96" x14ac:dyDescent="0.25">
      <c r="A191" s="69" t="s">
        <v>560</v>
      </c>
      <c r="B191" s="21" t="s">
        <v>1045</v>
      </c>
      <c r="C191" s="84" t="s">
        <v>119</v>
      </c>
      <c r="D191" s="87">
        <v>1036639494</v>
      </c>
      <c r="E191" s="85" t="s">
        <v>792</v>
      </c>
      <c r="F191" s="88">
        <v>43521</v>
      </c>
      <c r="G191" s="89">
        <v>30318750</v>
      </c>
      <c r="H191" s="84" t="s">
        <v>176</v>
      </c>
      <c r="I191" s="67"/>
      <c r="J191" s="67"/>
      <c r="K191" s="88">
        <v>43525</v>
      </c>
      <c r="L191" s="24">
        <v>43830</v>
      </c>
      <c r="M191" s="22" t="str">
        <f t="shared" si="4"/>
        <v>40%</v>
      </c>
    </row>
    <row r="192" spans="1:13" ht="36" x14ac:dyDescent="0.25">
      <c r="A192" s="69" t="s">
        <v>561</v>
      </c>
      <c r="B192" s="21" t="s">
        <v>1045</v>
      </c>
      <c r="C192" s="84" t="s">
        <v>80</v>
      </c>
      <c r="D192" s="87" t="s">
        <v>964</v>
      </c>
      <c r="E192" s="85" t="s">
        <v>793</v>
      </c>
      <c r="F192" s="88">
        <v>43521</v>
      </c>
      <c r="G192" s="89">
        <v>26460000</v>
      </c>
      <c r="H192" s="84" t="s">
        <v>176</v>
      </c>
      <c r="I192" s="67"/>
      <c r="J192" s="67"/>
      <c r="K192" s="88">
        <v>43525</v>
      </c>
      <c r="L192" s="24">
        <v>43830</v>
      </c>
      <c r="M192" s="22" t="str">
        <f t="shared" si="4"/>
        <v>40%</v>
      </c>
    </row>
    <row r="193" spans="1:13" ht="84" x14ac:dyDescent="0.25">
      <c r="A193" s="69" t="s">
        <v>562</v>
      </c>
      <c r="B193" s="21" t="s">
        <v>1045</v>
      </c>
      <c r="C193" s="84" t="s">
        <v>84</v>
      </c>
      <c r="D193" s="87" t="s">
        <v>965</v>
      </c>
      <c r="E193" s="85" t="s">
        <v>794</v>
      </c>
      <c r="F193" s="88">
        <v>43522</v>
      </c>
      <c r="G193" s="89">
        <v>26460000</v>
      </c>
      <c r="H193" s="84" t="s">
        <v>176</v>
      </c>
      <c r="I193" s="67"/>
      <c r="J193" s="67"/>
      <c r="K193" s="88">
        <v>43525</v>
      </c>
      <c r="L193" s="24">
        <v>43830</v>
      </c>
      <c r="M193" s="22" t="str">
        <f t="shared" si="4"/>
        <v>40%</v>
      </c>
    </row>
    <row r="194" spans="1:13" ht="60" x14ac:dyDescent="0.25">
      <c r="A194" s="69" t="s">
        <v>563</v>
      </c>
      <c r="B194" s="21" t="s">
        <v>1045</v>
      </c>
      <c r="C194" s="84" t="s">
        <v>81</v>
      </c>
      <c r="D194" s="87" t="s">
        <v>966</v>
      </c>
      <c r="E194" s="85" t="s">
        <v>795</v>
      </c>
      <c r="F194" s="88">
        <v>43522</v>
      </c>
      <c r="G194" s="89">
        <v>26460000</v>
      </c>
      <c r="H194" s="84" t="s">
        <v>176</v>
      </c>
      <c r="I194" s="67"/>
      <c r="J194" s="67"/>
      <c r="K194" s="88">
        <v>43525</v>
      </c>
      <c r="L194" s="51">
        <v>43830</v>
      </c>
      <c r="M194" s="22" t="str">
        <f t="shared" si="4"/>
        <v>40%</v>
      </c>
    </row>
    <row r="195" spans="1:13" ht="84" x14ac:dyDescent="0.25">
      <c r="A195" s="69" t="s">
        <v>564</v>
      </c>
      <c r="B195" s="21" t="s">
        <v>1045</v>
      </c>
      <c r="C195" s="84" t="s">
        <v>83</v>
      </c>
      <c r="D195" s="87" t="s">
        <v>967</v>
      </c>
      <c r="E195" s="85" t="s">
        <v>796</v>
      </c>
      <c r="F195" s="88">
        <v>43522</v>
      </c>
      <c r="G195" s="89">
        <v>28113750</v>
      </c>
      <c r="H195" s="84" t="s">
        <v>176</v>
      </c>
      <c r="I195" s="67"/>
      <c r="J195" s="67"/>
      <c r="K195" s="88">
        <v>43525</v>
      </c>
      <c r="L195" s="24">
        <v>43830</v>
      </c>
      <c r="M195" s="22" t="str">
        <f t="shared" si="4"/>
        <v>40%</v>
      </c>
    </row>
    <row r="196" spans="1:13" ht="84" x14ac:dyDescent="0.25">
      <c r="A196" s="69" t="s">
        <v>565</v>
      </c>
      <c r="B196" s="21" t="s">
        <v>219</v>
      </c>
      <c r="C196" s="84" t="s">
        <v>137</v>
      </c>
      <c r="D196" s="87" t="s">
        <v>968</v>
      </c>
      <c r="E196" s="85" t="s">
        <v>797</v>
      </c>
      <c r="F196" s="88">
        <v>43523</v>
      </c>
      <c r="G196" s="89">
        <v>24200000</v>
      </c>
      <c r="H196" s="84" t="s">
        <v>176</v>
      </c>
      <c r="I196" s="67"/>
      <c r="J196" s="67"/>
      <c r="K196" s="88">
        <v>43525</v>
      </c>
      <c r="L196" s="24">
        <v>43830</v>
      </c>
      <c r="M196" s="22" t="str">
        <f t="shared" si="4"/>
        <v>40%</v>
      </c>
    </row>
    <row r="197" spans="1:13" ht="84" x14ac:dyDescent="0.25">
      <c r="A197" s="69" t="s">
        <v>566</v>
      </c>
      <c r="B197" s="21" t="s">
        <v>219</v>
      </c>
      <c r="C197" s="84" t="s">
        <v>129</v>
      </c>
      <c r="D197" s="87" t="s">
        <v>969</v>
      </c>
      <c r="E197" s="85" t="s">
        <v>798</v>
      </c>
      <c r="F197" s="88">
        <v>43523</v>
      </c>
      <c r="G197" s="89">
        <v>46615620</v>
      </c>
      <c r="H197" s="84" t="s">
        <v>176</v>
      </c>
      <c r="I197" s="67"/>
      <c r="J197" s="67"/>
      <c r="K197" s="88">
        <v>43525</v>
      </c>
      <c r="L197" s="24">
        <v>43830</v>
      </c>
      <c r="M197" s="22" t="str">
        <f t="shared" si="4"/>
        <v>40%</v>
      </c>
    </row>
    <row r="198" spans="1:13" ht="84" x14ac:dyDescent="0.25">
      <c r="A198" s="69" t="s">
        <v>567</v>
      </c>
      <c r="B198" s="21" t="s">
        <v>1045</v>
      </c>
      <c r="C198" s="84" t="s">
        <v>98</v>
      </c>
      <c r="D198" s="87" t="s">
        <v>970</v>
      </c>
      <c r="E198" s="85" t="s">
        <v>799</v>
      </c>
      <c r="F198" s="88">
        <v>43523</v>
      </c>
      <c r="G198" s="89">
        <v>26460000</v>
      </c>
      <c r="H198" s="84" t="s">
        <v>176</v>
      </c>
      <c r="I198" s="67"/>
      <c r="J198" s="67"/>
      <c r="K198" s="88">
        <v>43525</v>
      </c>
      <c r="L198" s="24">
        <v>43830</v>
      </c>
      <c r="M198" s="22" t="str">
        <f t="shared" si="4"/>
        <v>40%</v>
      </c>
    </row>
    <row r="199" spans="1:13" ht="72" x14ac:dyDescent="0.25">
      <c r="A199" s="69" t="s">
        <v>568</v>
      </c>
      <c r="B199" s="21" t="s">
        <v>1045</v>
      </c>
      <c r="C199" s="84" t="s">
        <v>648</v>
      </c>
      <c r="D199" s="87" t="s">
        <v>971</v>
      </c>
      <c r="E199" s="85" t="s">
        <v>800</v>
      </c>
      <c r="F199" s="88">
        <v>43523</v>
      </c>
      <c r="G199" s="89">
        <v>30318750</v>
      </c>
      <c r="H199" s="84" t="s">
        <v>176</v>
      </c>
      <c r="I199" s="67"/>
      <c r="J199" s="67"/>
      <c r="K199" s="88">
        <v>43525</v>
      </c>
      <c r="L199" s="24">
        <v>43830</v>
      </c>
      <c r="M199" s="22" t="str">
        <f t="shared" si="4"/>
        <v>40%</v>
      </c>
    </row>
    <row r="200" spans="1:13" ht="60" x14ac:dyDescent="0.25">
      <c r="A200" s="69" t="s">
        <v>569</v>
      </c>
      <c r="B200" s="21" t="s">
        <v>1045</v>
      </c>
      <c r="C200" s="84" t="s">
        <v>89</v>
      </c>
      <c r="D200" s="87" t="s">
        <v>972</v>
      </c>
      <c r="E200" s="85" t="s">
        <v>801</v>
      </c>
      <c r="F200" s="88">
        <v>43523</v>
      </c>
      <c r="G200" s="89">
        <v>30318750</v>
      </c>
      <c r="H200" s="84" t="s">
        <v>176</v>
      </c>
      <c r="I200" s="67"/>
      <c r="J200" s="67"/>
      <c r="K200" s="88">
        <v>43525</v>
      </c>
      <c r="L200" s="24">
        <v>43830</v>
      </c>
      <c r="M200" s="22" t="str">
        <f t="shared" si="4"/>
        <v>40%</v>
      </c>
    </row>
    <row r="201" spans="1:13" ht="60" x14ac:dyDescent="0.25">
      <c r="A201" s="69" t="s">
        <v>570</v>
      </c>
      <c r="B201" s="87" t="s">
        <v>263</v>
      </c>
      <c r="C201" s="84" t="s">
        <v>649</v>
      </c>
      <c r="D201" s="87" t="s">
        <v>170</v>
      </c>
      <c r="E201" s="85" t="s">
        <v>802</v>
      </c>
      <c r="F201" s="88">
        <v>43523</v>
      </c>
      <c r="G201" s="89" t="s">
        <v>170</v>
      </c>
      <c r="H201" s="84" t="s">
        <v>176</v>
      </c>
      <c r="I201" s="67"/>
      <c r="J201" s="67"/>
      <c r="K201" s="88" t="s">
        <v>170</v>
      </c>
      <c r="L201" s="24" t="s">
        <v>170</v>
      </c>
      <c r="M201" s="22" t="e">
        <f t="shared" si="4"/>
        <v>#VALUE!</v>
      </c>
    </row>
    <row r="202" spans="1:13" ht="84" x14ac:dyDescent="0.25">
      <c r="A202" s="69" t="s">
        <v>571</v>
      </c>
      <c r="B202" s="21" t="s">
        <v>1045</v>
      </c>
      <c r="C202" s="84" t="s">
        <v>79</v>
      </c>
      <c r="D202" s="87" t="s">
        <v>973</v>
      </c>
      <c r="E202" s="85" t="s">
        <v>803</v>
      </c>
      <c r="F202" s="88">
        <v>43523</v>
      </c>
      <c r="G202" s="89">
        <v>30318750</v>
      </c>
      <c r="H202" s="84" t="s">
        <v>176</v>
      </c>
      <c r="I202" s="67"/>
      <c r="J202" s="67"/>
      <c r="K202" s="88">
        <v>43525</v>
      </c>
      <c r="L202" s="24">
        <v>43830</v>
      </c>
      <c r="M202" s="22" t="str">
        <f t="shared" si="4"/>
        <v>40%</v>
      </c>
    </row>
    <row r="203" spans="1:13" ht="60" x14ac:dyDescent="0.25">
      <c r="A203" s="69" t="s">
        <v>572</v>
      </c>
      <c r="B203" s="87" t="s">
        <v>263</v>
      </c>
      <c r="C203" s="84" t="s">
        <v>650</v>
      </c>
      <c r="D203" s="87" t="s">
        <v>974</v>
      </c>
      <c r="E203" s="85" t="s">
        <v>804</v>
      </c>
      <c r="F203" s="88">
        <v>43524</v>
      </c>
      <c r="G203" s="89">
        <v>28000000</v>
      </c>
      <c r="H203" s="84" t="s">
        <v>176</v>
      </c>
      <c r="I203" s="67"/>
      <c r="J203" s="67"/>
      <c r="K203" s="88">
        <v>43525</v>
      </c>
      <c r="L203" s="24">
        <v>43830</v>
      </c>
      <c r="M203" s="22" t="str">
        <f t="shared" si="4"/>
        <v>40%</v>
      </c>
    </row>
    <row r="204" spans="1:13" ht="60" x14ac:dyDescent="0.25">
      <c r="A204" s="69" t="s">
        <v>573</v>
      </c>
      <c r="B204" s="21" t="s">
        <v>219</v>
      </c>
      <c r="C204" s="84" t="s">
        <v>651</v>
      </c>
      <c r="D204" s="87" t="s">
        <v>975</v>
      </c>
      <c r="E204" s="85" t="s">
        <v>805</v>
      </c>
      <c r="F204" s="88">
        <v>43524</v>
      </c>
      <c r="G204" s="89">
        <v>280000000</v>
      </c>
      <c r="H204" s="84" t="s">
        <v>177</v>
      </c>
      <c r="I204" s="67"/>
      <c r="J204" s="67"/>
      <c r="K204" s="88">
        <v>43525</v>
      </c>
      <c r="L204" s="24">
        <v>43799</v>
      </c>
      <c r="M204" s="22" t="str">
        <f t="shared" si="4"/>
        <v>44%</v>
      </c>
    </row>
    <row r="205" spans="1:13" ht="60" x14ac:dyDescent="0.25">
      <c r="A205" s="69" t="s">
        <v>574</v>
      </c>
      <c r="B205" s="21" t="s">
        <v>1045</v>
      </c>
      <c r="C205" s="84" t="s">
        <v>61</v>
      </c>
      <c r="D205" s="87" t="s">
        <v>853</v>
      </c>
      <c r="E205" s="85" t="s">
        <v>806</v>
      </c>
      <c r="F205" s="88">
        <v>43524</v>
      </c>
      <c r="G205" s="89">
        <v>881827959</v>
      </c>
      <c r="H205" s="84" t="s">
        <v>176</v>
      </c>
      <c r="I205" s="67"/>
      <c r="J205" s="67"/>
      <c r="K205" s="88">
        <v>43525</v>
      </c>
      <c r="L205" s="51">
        <v>43830</v>
      </c>
      <c r="M205" s="22" t="str">
        <f t="shared" si="4"/>
        <v>40%</v>
      </c>
    </row>
    <row r="206" spans="1:13" ht="36" x14ac:dyDescent="0.25">
      <c r="A206" s="69" t="s">
        <v>575</v>
      </c>
      <c r="B206" s="21" t="s">
        <v>1045</v>
      </c>
      <c r="C206" s="84" t="s">
        <v>96</v>
      </c>
      <c r="D206" s="87" t="s">
        <v>976</v>
      </c>
      <c r="E206" s="85" t="s">
        <v>807</v>
      </c>
      <c r="F206" s="88">
        <v>43524</v>
      </c>
      <c r="G206" s="89">
        <v>23152500</v>
      </c>
      <c r="H206" s="84" t="s">
        <v>176</v>
      </c>
      <c r="I206" s="67"/>
      <c r="J206" s="67"/>
      <c r="K206" s="88">
        <v>43525</v>
      </c>
      <c r="L206" s="51">
        <v>43830</v>
      </c>
      <c r="M206" s="22" t="str">
        <f t="shared" si="4"/>
        <v>40%</v>
      </c>
    </row>
    <row r="207" spans="1:13" ht="72" x14ac:dyDescent="0.25">
      <c r="A207" s="69" t="s">
        <v>576</v>
      </c>
      <c r="B207" s="21" t="s">
        <v>1045</v>
      </c>
      <c r="C207" s="84" t="s">
        <v>652</v>
      </c>
      <c r="D207" s="87" t="s">
        <v>977</v>
      </c>
      <c r="E207" s="85" t="s">
        <v>808</v>
      </c>
      <c r="F207" s="88">
        <v>43524</v>
      </c>
      <c r="G207" s="89">
        <v>30318750</v>
      </c>
      <c r="H207" s="84" t="s">
        <v>176</v>
      </c>
      <c r="I207" s="67"/>
      <c r="J207" s="67"/>
      <c r="K207" s="88">
        <v>43525</v>
      </c>
      <c r="L207" s="24">
        <v>43830</v>
      </c>
      <c r="M207" s="22" t="str">
        <f t="shared" si="4"/>
        <v>40%</v>
      </c>
    </row>
    <row r="208" spans="1:13" ht="48" x14ac:dyDescent="0.25">
      <c r="A208" s="69" t="s">
        <v>577</v>
      </c>
      <c r="B208" s="21" t="s">
        <v>220</v>
      </c>
      <c r="C208" s="84" t="s">
        <v>290</v>
      </c>
      <c r="D208" s="87" t="s">
        <v>282</v>
      </c>
      <c r="E208" s="85" t="s">
        <v>809</v>
      </c>
      <c r="F208" s="88">
        <v>43524</v>
      </c>
      <c r="G208" s="89">
        <v>362603758</v>
      </c>
      <c r="H208" s="84" t="s">
        <v>176</v>
      </c>
      <c r="I208" s="67"/>
      <c r="J208" s="67"/>
      <c r="K208" s="88">
        <v>43525</v>
      </c>
      <c r="L208" s="24">
        <v>43830</v>
      </c>
      <c r="M208" s="22" t="str">
        <f t="shared" si="4"/>
        <v>40%</v>
      </c>
    </row>
    <row r="209" spans="1:13" ht="72" x14ac:dyDescent="0.25">
      <c r="A209" s="69" t="s">
        <v>578</v>
      </c>
      <c r="B209" s="84" t="s">
        <v>1049</v>
      </c>
      <c r="C209" s="84" t="s">
        <v>653</v>
      </c>
      <c r="D209" s="87" t="s">
        <v>978</v>
      </c>
      <c r="E209" s="85" t="s">
        <v>810</v>
      </c>
      <c r="F209" s="88">
        <v>43524</v>
      </c>
      <c r="G209" s="89">
        <v>19681291</v>
      </c>
      <c r="H209" s="84" t="s">
        <v>176</v>
      </c>
      <c r="I209" s="67"/>
      <c r="J209" s="67"/>
      <c r="K209" s="88">
        <v>43525</v>
      </c>
      <c r="L209" s="24">
        <v>43830</v>
      </c>
      <c r="M209" s="22" t="str">
        <f t="shared" si="4"/>
        <v>40%</v>
      </c>
    </row>
    <row r="210" spans="1:13" ht="60" x14ac:dyDescent="0.25">
      <c r="A210" s="69" t="s">
        <v>579</v>
      </c>
      <c r="B210" s="66" t="s">
        <v>1046</v>
      </c>
      <c r="C210" s="84" t="s">
        <v>654</v>
      </c>
      <c r="D210" s="87" t="s">
        <v>979</v>
      </c>
      <c r="E210" s="85" t="s">
        <v>811</v>
      </c>
      <c r="F210" s="88">
        <v>43524</v>
      </c>
      <c r="G210" s="89">
        <v>24000000</v>
      </c>
      <c r="H210" s="84" t="s">
        <v>173</v>
      </c>
      <c r="I210" s="67"/>
      <c r="J210" s="67"/>
      <c r="K210" s="88">
        <v>43525</v>
      </c>
      <c r="L210" s="24">
        <v>43708</v>
      </c>
      <c r="M210" s="22" t="str">
        <f t="shared" si="4"/>
        <v>66%</v>
      </c>
    </row>
    <row r="211" spans="1:13" ht="84" x14ac:dyDescent="0.25">
      <c r="A211" s="69" t="s">
        <v>580</v>
      </c>
      <c r="B211" s="21" t="s">
        <v>1045</v>
      </c>
      <c r="C211" s="84" t="s">
        <v>655</v>
      </c>
      <c r="D211" s="87" t="s">
        <v>980</v>
      </c>
      <c r="E211" s="85" t="s">
        <v>812</v>
      </c>
      <c r="F211" s="88">
        <v>43524</v>
      </c>
      <c r="G211" s="89">
        <v>30318750</v>
      </c>
      <c r="H211" s="84" t="s">
        <v>176</v>
      </c>
      <c r="I211" s="67"/>
      <c r="J211" s="67"/>
      <c r="K211" s="88">
        <v>43525</v>
      </c>
      <c r="L211" s="24">
        <v>43830</v>
      </c>
      <c r="M211" s="22" t="str">
        <f t="shared" si="4"/>
        <v>40%</v>
      </c>
    </row>
    <row r="212" spans="1:13" ht="72" x14ac:dyDescent="0.25">
      <c r="A212" s="69" t="s">
        <v>581</v>
      </c>
      <c r="B212" s="21" t="s">
        <v>1045</v>
      </c>
      <c r="C212" s="84" t="s">
        <v>106</v>
      </c>
      <c r="D212" s="87" t="s">
        <v>981</v>
      </c>
      <c r="E212" s="85" t="s">
        <v>813</v>
      </c>
      <c r="F212" s="88">
        <v>43524</v>
      </c>
      <c r="G212" s="89">
        <v>30318750</v>
      </c>
      <c r="H212" s="84" t="s">
        <v>176</v>
      </c>
      <c r="I212" s="67"/>
      <c r="J212" s="67"/>
      <c r="K212" s="88">
        <v>43525</v>
      </c>
      <c r="L212" s="24">
        <v>43830</v>
      </c>
      <c r="M212" s="22" t="str">
        <f t="shared" si="4"/>
        <v>40%</v>
      </c>
    </row>
    <row r="213" spans="1:13" ht="96" x14ac:dyDescent="0.25">
      <c r="A213" s="69" t="s">
        <v>582</v>
      </c>
      <c r="B213" s="21" t="s">
        <v>1045</v>
      </c>
      <c r="C213" s="84" t="s">
        <v>95</v>
      </c>
      <c r="D213" s="87" t="s">
        <v>982</v>
      </c>
      <c r="E213" s="85" t="s">
        <v>814</v>
      </c>
      <c r="F213" s="88">
        <v>43524</v>
      </c>
      <c r="G213" s="89">
        <v>28130150</v>
      </c>
      <c r="H213" s="84" t="s">
        <v>176</v>
      </c>
      <c r="I213" s="67"/>
      <c r="J213" s="67"/>
      <c r="K213" s="88">
        <v>43525</v>
      </c>
      <c r="L213" s="24">
        <v>43830</v>
      </c>
      <c r="M213" s="22" t="str">
        <f t="shared" si="4"/>
        <v>40%</v>
      </c>
    </row>
    <row r="214" spans="1:13" ht="108" x14ac:dyDescent="0.25">
      <c r="A214" s="69" t="s">
        <v>583</v>
      </c>
      <c r="B214" s="21" t="s">
        <v>1045</v>
      </c>
      <c r="C214" s="84" t="s">
        <v>656</v>
      </c>
      <c r="D214" s="87" t="s">
        <v>983</v>
      </c>
      <c r="E214" s="69" t="s">
        <v>815</v>
      </c>
      <c r="F214" s="88">
        <v>43524</v>
      </c>
      <c r="G214" s="89">
        <v>30318750</v>
      </c>
      <c r="H214" s="84" t="s">
        <v>176</v>
      </c>
      <c r="I214" s="67"/>
      <c r="J214" s="67"/>
      <c r="K214" s="88">
        <v>43525</v>
      </c>
      <c r="L214" s="24">
        <v>43830</v>
      </c>
      <c r="M214" s="22" t="str">
        <f t="shared" si="4"/>
        <v>40%</v>
      </c>
    </row>
    <row r="215" spans="1:13" ht="72" x14ac:dyDescent="0.25">
      <c r="A215" s="69" t="s">
        <v>584</v>
      </c>
      <c r="B215" s="84" t="s">
        <v>242</v>
      </c>
      <c r="C215" s="84" t="s">
        <v>339</v>
      </c>
      <c r="D215" s="87" t="s">
        <v>984</v>
      </c>
      <c r="E215" s="85" t="s">
        <v>816</v>
      </c>
      <c r="F215" s="88">
        <v>43524</v>
      </c>
      <c r="G215" s="89">
        <v>26400000</v>
      </c>
      <c r="H215" s="84" t="s">
        <v>179</v>
      </c>
      <c r="I215" s="67"/>
      <c r="J215" s="67"/>
      <c r="K215" s="88">
        <v>43525</v>
      </c>
      <c r="L215" s="24">
        <v>43769</v>
      </c>
      <c r="M215" s="22" t="str">
        <f t="shared" si="4"/>
        <v>50%</v>
      </c>
    </row>
    <row r="216" spans="1:13" ht="108" x14ac:dyDescent="0.25">
      <c r="A216" s="69" t="s">
        <v>585</v>
      </c>
      <c r="B216" s="21" t="s">
        <v>219</v>
      </c>
      <c r="C216" s="84" t="s">
        <v>109</v>
      </c>
      <c r="D216" s="87" t="s">
        <v>925</v>
      </c>
      <c r="E216" s="85" t="s">
        <v>817</v>
      </c>
      <c r="F216" s="88">
        <v>43525</v>
      </c>
      <c r="G216" s="89">
        <v>451903320</v>
      </c>
      <c r="H216" s="84" t="s">
        <v>179</v>
      </c>
      <c r="I216" s="67"/>
      <c r="J216" s="67"/>
      <c r="K216" s="88">
        <v>43525</v>
      </c>
      <c r="L216" s="31">
        <v>43769</v>
      </c>
      <c r="M216" s="22" t="str">
        <f t="shared" si="4"/>
        <v>50%</v>
      </c>
    </row>
    <row r="217" spans="1:13" ht="48" x14ac:dyDescent="0.25">
      <c r="A217" s="69" t="s">
        <v>586</v>
      </c>
      <c r="B217" s="66" t="s">
        <v>1049</v>
      </c>
      <c r="C217" s="84" t="s">
        <v>657</v>
      </c>
      <c r="D217" s="87" t="s">
        <v>170</v>
      </c>
      <c r="E217" s="85" t="s">
        <v>818</v>
      </c>
      <c r="F217" s="88">
        <v>43525</v>
      </c>
      <c r="G217" s="89" t="s">
        <v>170</v>
      </c>
      <c r="H217" s="84"/>
      <c r="I217" s="67"/>
      <c r="J217" s="67"/>
      <c r="K217" s="87" t="s">
        <v>170</v>
      </c>
      <c r="L217" s="75" t="s">
        <v>170</v>
      </c>
      <c r="M217" s="22" t="e">
        <f t="shared" si="4"/>
        <v>#VALUE!</v>
      </c>
    </row>
    <row r="218" spans="1:13" ht="96" x14ac:dyDescent="0.25">
      <c r="A218" s="69" t="s">
        <v>587</v>
      </c>
      <c r="B218" s="21" t="s">
        <v>1045</v>
      </c>
      <c r="C218" s="84" t="s">
        <v>658</v>
      </c>
      <c r="D218" s="87" t="s">
        <v>985</v>
      </c>
      <c r="E218" s="85" t="s">
        <v>819</v>
      </c>
      <c r="F218" s="88">
        <v>43525</v>
      </c>
      <c r="G218" s="89">
        <v>26460000</v>
      </c>
      <c r="H218" s="84" t="s">
        <v>176</v>
      </c>
      <c r="I218" s="67"/>
      <c r="J218" s="67"/>
      <c r="K218" s="88">
        <v>43525</v>
      </c>
      <c r="L218" s="24">
        <v>43830</v>
      </c>
      <c r="M218" s="22" t="str">
        <f t="shared" si="4"/>
        <v>40%</v>
      </c>
    </row>
    <row r="219" spans="1:13" ht="108" x14ac:dyDescent="0.25">
      <c r="A219" s="69" t="s">
        <v>588</v>
      </c>
      <c r="B219" s="21" t="s">
        <v>257</v>
      </c>
      <c r="C219" s="84" t="s">
        <v>331</v>
      </c>
      <c r="D219" s="87" t="s">
        <v>986</v>
      </c>
      <c r="E219" s="85" t="s">
        <v>820</v>
      </c>
      <c r="F219" s="88">
        <v>43525</v>
      </c>
      <c r="G219" s="89">
        <v>33600000</v>
      </c>
      <c r="H219" s="84" t="s">
        <v>1007</v>
      </c>
      <c r="I219" s="67"/>
      <c r="J219" s="67"/>
      <c r="K219" s="88">
        <v>43525</v>
      </c>
      <c r="L219" s="24">
        <v>43646</v>
      </c>
      <c r="M219" s="22" t="str">
        <f t="shared" si="4"/>
        <v>100%</v>
      </c>
    </row>
    <row r="220" spans="1:13" ht="24" x14ac:dyDescent="0.25">
      <c r="A220" s="69" t="s">
        <v>589</v>
      </c>
      <c r="B220" s="21" t="s">
        <v>1045</v>
      </c>
      <c r="C220" s="84" t="s">
        <v>77</v>
      </c>
      <c r="D220" s="87" t="s">
        <v>987</v>
      </c>
      <c r="E220" s="85" t="s">
        <v>821</v>
      </c>
      <c r="F220" s="88">
        <v>43525</v>
      </c>
      <c r="G220" s="89">
        <v>26460000</v>
      </c>
      <c r="H220" s="84" t="s">
        <v>176</v>
      </c>
      <c r="I220" s="67"/>
      <c r="J220" s="67"/>
      <c r="K220" s="88">
        <v>43525</v>
      </c>
      <c r="L220" s="24">
        <v>43830</v>
      </c>
      <c r="M220" s="22" t="str">
        <f t="shared" si="4"/>
        <v>40%</v>
      </c>
    </row>
    <row r="221" spans="1:13" ht="96" x14ac:dyDescent="0.25">
      <c r="A221" s="69" t="s">
        <v>590</v>
      </c>
      <c r="B221" s="21" t="s">
        <v>1045</v>
      </c>
      <c r="C221" s="84" t="s">
        <v>93</v>
      </c>
      <c r="D221" s="87" t="s">
        <v>986</v>
      </c>
      <c r="E221" s="85" t="s">
        <v>822</v>
      </c>
      <c r="F221" s="88">
        <v>43525</v>
      </c>
      <c r="G221" s="89">
        <v>30318750</v>
      </c>
      <c r="H221" s="84" t="s">
        <v>176</v>
      </c>
      <c r="I221" s="67"/>
      <c r="J221" s="67"/>
      <c r="K221" s="88">
        <v>43525</v>
      </c>
      <c r="L221" s="24">
        <v>43646</v>
      </c>
      <c r="M221" s="22" t="str">
        <f t="shared" si="4"/>
        <v>100%</v>
      </c>
    </row>
    <row r="222" spans="1:13" ht="60" x14ac:dyDescent="0.25">
      <c r="A222" s="69" t="s">
        <v>591</v>
      </c>
      <c r="B222" s="21" t="s">
        <v>257</v>
      </c>
      <c r="C222" s="84" t="s">
        <v>659</v>
      </c>
      <c r="D222" s="87" t="s">
        <v>988</v>
      </c>
      <c r="E222" s="69" t="s">
        <v>823</v>
      </c>
      <c r="F222" s="88">
        <v>43525</v>
      </c>
      <c r="G222" s="89">
        <v>44100000</v>
      </c>
      <c r="H222" s="84" t="s">
        <v>176</v>
      </c>
      <c r="I222" s="67"/>
      <c r="J222" s="67"/>
      <c r="K222" s="88">
        <v>43525</v>
      </c>
      <c r="L222" s="24">
        <v>43830</v>
      </c>
      <c r="M222" s="22" t="str">
        <f t="shared" si="4"/>
        <v>40%</v>
      </c>
    </row>
    <row r="223" spans="1:13" ht="60" x14ac:dyDescent="0.25">
      <c r="A223" s="69" t="s">
        <v>592</v>
      </c>
      <c r="B223" s="21" t="s">
        <v>203</v>
      </c>
      <c r="C223" s="84" t="s">
        <v>660</v>
      </c>
      <c r="D223" s="87" t="s">
        <v>989</v>
      </c>
      <c r="E223" s="69" t="s">
        <v>824</v>
      </c>
      <c r="F223" s="88">
        <v>43525</v>
      </c>
      <c r="G223" s="68" t="s">
        <v>850</v>
      </c>
      <c r="H223" s="84" t="s">
        <v>172</v>
      </c>
      <c r="I223" s="67"/>
      <c r="J223" s="67"/>
      <c r="K223" s="88">
        <v>43525</v>
      </c>
      <c r="L223" s="24">
        <v>43889</v>
      </c>
      <c r="M223" s="22" t="str">
        <f t="shared" si="4"/>
        <v>33%</v>
      </c>
    </row>
    <row r="224" spans="1:13" ht="72" x14ac:dyDescent="0.25">
      <c r="A224" s="69" t="s">
        <v>593</v>
      </c>
      <c r="B224" s="84" t="s">
        <v>243</v>
      </c>
      <c r="C224" s="84" t="s">
        <v>358</v>
      </c>
      <c r="D224" s="87" t="s">
        <v>990</v>
      </c>
      <c r="E224" s="69" t="s">
        <v>825</v>
      </c>
      <c r="F224" s="88">
        <v>43528</v>
      </c>
      <c r="G224" s="89">
        <v>60499999</v>
      </c>
      <c r="H224" s="84" t="s">
        <v>1037</v>
      </c>
      <c r="I224" s="67"/>
      <c r="J224" s="67"/>
      <c r="K224" s="88">
        <v>43529</v>
      </c>
      <c r="L224" s="24">
        <v>43830</v>
      </c>
      <c r="M224" s="22" t="str">
        <f t="shared" si="4"/>
        <v>39%</v>
      </c>
    </row>
    <row r="225" spans="1:14" ht="72" x14ac:dyDescent="0.25">
      <c r="A225" s="69" t="s">
        <v>594</v>
      </c>
      <c r="B225" s="87" t="s">
        <v>194</v>
      </c>
      <c r="C225" s="84" t="s">
        <v>142</v>
      </c>
      <c r="D225" s="87" t="s">
        <v>991</v>
      </c>
      <c r="E225" s="69" t="s">
        <v>826</v>
      </c>
      <c r="F225" s="88">
        <v>43529</v>
      </c>
      <c r="G225" s="89">
        <v>24733853</v>
      </c>
      <c r="H225" s="84" t="s">
        <v>1038</v>
      </c>
      <c r="I225" s="67"/>
      <c r="J225" s="67"/>
      <c r="K225" s="88">
        <v>43529</v>
      </c>
      <c r="L225" s="24">
        <v>43830</v>
      </c>
      <c r="M225" s="22" t="str">
        <f t="shared" si="4"/>
        <v>39%</v>
      </c>
    </row>
    <row r="226" spans="1:14" ht="96" x14ac:dyDescent="0.25">
      <c r="A226" s="69" t="s">
        <v>595</v>
      </c>
      <c r="B226" s="84" t="s">
        <v>1046</v>
      </c>
      <c r="C226" s="84" t="s">
        <v>341</v>
      </c>
      <c r="D226" s="87" t="s">
        <v>992</v>
      </c>
      <c r="E226" s="69" t="s">
        <v>827</v>
      </c>
      <c r="F226" s="88">
        <v>43530</v>
      </c>
      <c r="G226" s="89">
        <v>40000000</v>
      </c>
      <c r="H226" s="84" t="s">
        <v>1039</v>
      </c>
      <c r="I226" s="67"/>
      <c r="J226" s="67"/>
      <c r="K226" s="88">
        <v>43531</v>
      </c>
      <c r="L226" s="24">
        <v>43830</v>
      </c>
      <c r="M226" s="22" t="str">
        <f t="shared" si="4"/>
        <v>38%</v>
      </c>
    </row>
    <row r="227" spans="1:14" ht="36" x14ac:dyDescent="0.25">
      <c r="A227" s="69" t="s">
        <v>596</v>
      </c>
      <c r="B227" s="21" t="s">
        <v>203</v>
      </c>
      <c r="C227" s="84" t="s">
        <v>661</v>
      </c>
      <c r="D227" s="87" t="s">
        <v>993</v>
      </c>
      <c r="E227" s="69" t="s">
        <v>828</v>
      </c>
      <c r="F227" s="88">
        <v>43531</v>
      </c>
      <c r="G227" s="89">
        <v>56168000</v>
      </c>
      <c r="H227" s="84" t="s">
        <v>1040</v>
      </c>
      <c r="I227" s="67"/>
      <c r="J227" s="67"/>
      <c r="K227" s="88">
        <v>43532</v>
      </c>
      <c r="L227" s="24">
        <v>43532</v>
      </c>
      <c r="M227" s="22" t="e">
        <f t="shared" si="4"/>
        <v>#DIV/0!</v>
      </c>
    </row>
    <row r="228" spans="1:14" ht="60" x14ac:dyDescent="0.25">
      <c r="A228" s="69" t="s">
        <v>597</v>
      </c>
      <c r="B228" s="21" t="s">
        <v>203</v>
      </c>
      <c r="C228" s="84" t="s">
        <v>662</v>
      </c>
      <c r="D228" s="87" t="s">
        <v>994</v>
      </c>
      <c r="E228" s="85" t="s">
        <v>829</v>
      </c>
      <c r="F228" s="88">
        <v>43535</v>
      </c>
      <c r="G228" s="68" t="s">
        <v>851</v>
      </c>
      <c r="H228" s="87" t="s">
        <v>172</v>
      </c>
      <c r="I228" s="67"/>
      <c r="J228" s="67"/>
      <c r="K228" s="88">
        <v>43535</v>
      </c>
      <c r="L228" s="24">
        <v>43900</v>
      </c>
      <c r="M228" s="22" t="str">
        <f t="shared" si="4"/>
        <v>30%</v>
      </c>
    </row>
    <row r="229" spans="1:14" ht="108" x14ac:dyDescent="0.25">
      <c r="A229" s="69" t="s">
        <v>598</v>
      </c>
      <c r="B229" s="21" t="s">
        <v>219</v>
      </c>
      <c r="C229" s="84" t="s">
        <v>663</v>
      </c>
      <c r="D229" s="87" t="s">
        <v>995</v>
      </c>
      <c r="E229" s="85" t="s">
        <v>830</v>
      </c>
      <c r="F229" s="88">
        <v>43536</v>
      </c>
      <c r="G229" s="89">
        <v>336857400</v>
      </c>
      <c r="H229" s="87" t="s">
        <v>177</v>
      </c>
      <c r="I229" s="67"/>
      <c r="J229" s="67"/>
      <c r="K229" s="88">
        <v>43536</v>
      </c>
      <c r="L229" s="24">
        <v>43810</v>
      </c>
      <c r="M229" s="22" t="str">
        <f t="shared" si="4"/>
        <v>40%</v>
      </c>
    </row>
    <row r="230" spans="1:14" ht="72" x14ac:dyDescent="0.25">
      <c r="A230" s="69" t="s">
        <v>599</v>
      </c>
      <c r="B230" s="87" t="s">
        <v>1047</v>
      </c>
      <c r="C230" s="84" t="s">
        <v>664</v>
      </c>
      <c r="D230" s="87" t="s">
        <v>996</v>
      </c>
      <c r="E230" s="85" t="s">
        <v>831</v>
      </c>
      <c r="F230" s="88">
        <v>43720</v>
      </c>
      <c r="G230" s="89">
        <v>49000000</v>
      </c>
      <c r="H230" s="87" t="s">
        <v>181</v>
      </c>
      <c r="I230" s="67"/>
      <c r="J230" s="67"/>
      <c r="K230" s="88">
        <v>43536</v>
      </c>
      <c r="L230" s="24">
        <v>43749</v>
      </c>
      <c r="M230" s="22" t="str">
        <f t="shared" si="4"/>
        <v>52%</v>
      </c>
    </row>
    <row r="231" spans="1:14" ht="72" x14ac:dyDescent="0.25">
      <c r="A231" s="69" t="s">
        <v>600</v>
      </c>
      <c r="B231" s="66" t="s">
        <v>242</v>
      </c>
      <c r="C231" s="84" t="s">
        <v>665</v>
      </c>
      <c r="D231" s="87" t="s">
        <v>997</v>
      </c>
      <c r="E231" s="85" t="s">
        <v>832</v>
      </c>
      <c r="F231" s="88">
        <v>43536</v>
      </c>
      <c r="G231" s="89">
        <v>45000000</v>
      </c>
      <c r="H231" s="87" t="s">
        <v>177</v>
      </c>
      <c r="I231" s="67"/>
      <c r="J231" s="67"/>
      <c r="K231" s="88">
        <v>43537</v>
      </c>
      <c r="L231" s="24">
        <v>43811</v>
      </c>
      <c r="M231" s="22" t="str">
        <f t="shared" si="4"/>
        <v>40%</v>
      </c>
    </row>
    <row r="232" spans="1:14" ht="72" x14ac:dyDescent="0.25">
      <c r="A232" s="69" t="s">
        <v>601</v>
      </c>
      <c r="B232" s="21" t="s">
        <v>1045</v>
      </c>
      <c r="C232" s="84" t="s">
        <v>666</v>
      </c>
      <c r="D232" s="87" t="s">
        <v>998</v>
      </c>
      <c r="E232" s="85" t="s">
        <v>833</v>
      </c>
      <c r="F232" s="88">
        <v>43536</v>
      </c>
      <c r="G232" s="89">
        <v>52200000</v>
      </c>
      <c r="H232" s="87" t="s">
        <v>177</v>
      </c>
      <c r="I232" s="67"/>
      <c r="J232" s="67"/>
      <c r="K232" s="88">
        <v>43537</v>
      </c>
      <c r="L232" s="24">
        <v>43811</v>
      </c>
      <c r="M232" s="22" t="str">
        <f t="shared" si="4"/>
        <v>40%</v>
      </c>
    </row>
    <row r="233" spans="1:14" ht="48" x14ac:dyDescent="0.25">
      <c r="A233" s="69" t="s">
        <v>602</v>
      </c>
      <c r="B233" s="66" t="s">
        <v>1050</v>
      </c>
      <c r="C233" s="84" t="s">
        <v>657</v>
      </c>
      <c r="D233" s="87" t="s">
        <v>999</v>
      </c>
      <c r="E233" s="85" t="s">
        <v>778</v>
      </c>
      <c r="F233" s="88">
        <v>43537</v>
      </c>
      <c r="G233" s="89">
        <v>20412180</v>
      </c>
      <c r="H233" s="87" t="s">
        <v>177</v>
      </c>
      <c r="I233" s="67"/>
      <c r="J233" s="67"/>
      <c r="K233" s="88">
        <v>43538</v>
      </c>
      <c r="L233" s="24">
        <v>43812</v>
      </c>
      <c r="M233" s="22" t="str">
        <f t="shared" si="4"/>
        <v>39%</v>
      </c>
    </row>
    <row r="234" spans="1:14" ht="36" x14ac:dyDescent="0.25">
      <c r="A234" s="69" t="s">
        <v>603</v>
      </c>
      <c r="B234" s="66" t="s">
        <v>1046</v>
      </c>
      <c r="C234" s="84" t="s">
        <v>667</v>
      </c>
      <c r="D234" s="87" t="s">
        <v>1000</v>
      </c>
      <c r="E234" s="85" t="s">
        <v>834</v>
      </c>
      <c r="F234" s="88">
        <v>43538</v>
      </c>
      <c r="G234" s="89">
        <v>2266110</v>
      </c>
      <c r="H234" s="84" t="s">
        <v>1041</v>
      </c>
      <c r="I234" s="67"/>
      <c r="J234" s="67"/>
      <c r="K234" s="88">
        <v>43539</v>
      </c>
      <c r="L234" s="24">
        <v>43828</v>
      </c>
      <c r="M234" s="22" t="str">
        <f t="shared" si="4"/>
        <v>37%</v>
      </c>
    </row>
    <row r="235" spans="1:14" ht="72" x14ac:dyDescent="0.25">
      <c r="A235" s="69" t="s">
        <v>604</v>
      </c>
      <c r="B235" s="21" t="s">
        <v>219</v>
      </c>
      <c r="C235" s="84" t="s">
        <v>668</v>
      </c>
      <c r="D235" s="87" t="s">
        <v>1001</v>
      </c>
      <c r="E235" s="85" t="s">
        <v>835</v>
      </c>
      <c r="F235" s="88">
        <v>43538</v>
      </c>
      <c r="G235" s="89">
        <v>2895826945</v>
      </c>
      <c r="H235" s="87" t="s">
        <v>174</v>
      </c>
      <c r="I235" s="67"/>
      <c r="J235" s="67"/>
      <c r="K235" s="40">
        <v>43539</v>
      </c>
      <c r="L235" s="31">
        <v>43691</v>
      </c>
      <c r="M235" s="22" t="str">
        <f t="shared" si="4"/>
        <v>70%</v>
      </c>
    </row>
    <row r="236" spans="1:14" ht="48" x14ac:dyDescent="0.25">
      <c r="A236" s="38" t="s">
        <v>605</v>
      </c>
      <c r="B236" s="22" t="s">
        <v>263</v>
      </c>
      <c r="C236" s="21" t="s">
        <v>145</v>
      </c>
      <c r="D236" s="26" t="s">
        <v>1114</v>
      </c>
      <c r="E236" s="32" t="s">
        <v>836</v>
      </c>
      <c r="F236" s="24">
        <v>43538</v>
      </c>
      <c r="G236" s="36">
        <v>1400000000</v>
      </c>
      <c r="H236" s="21" t="s">
        <v>1041</v>
      </c>
      <c r="I236" s="49"/>
      <c r="J236" s="49"/>
      <c r="K236" s="40">
        <v>43542</v>
      </c>
      <c r="L236" s="40">
        <v>43830</v>
      </c>
      <c r="M236" s="22" t="str">
        <f t="shared" si="4"/>
        <v>36%</v>
      </c>
      <c r="N236" s="54"/>
    </row>
    <row r="237" spans="1:14" ht="84" x14ac:dyDescent="0.25">
      <c r="A237" s="38" t="s">
        <v>606</v>
      </c>
      <c r="B237" s="21" t="s">
        <v>1052</v>
      </c>
      <c r="C237" s="21" t="s">
        <v>669</v>
      </c>
      <c r="D237" s="22" t="s">
        <v>1002</v>
      </c>
      <c r="E237" s="32" t="s">
        <v>837</v>
      </c>
      <c r="F237" s="24">
        <v>43538</v>
      </c>
      <c r="G237" s="36">
        <v>17500000</v>
      </c>
      <c r="H237" s="21" t="s">
        <v>181</v>
      </c>
      <c r="I237" s="67"/>
      <c r="J237" s="67"/>
      <c r="K237" s="80">
        <v>43538</v>
      </c>
      <c r="L237" s="40">
        <v>43751</v>
      </c>
      <c r="M237" s="22" t="str">
        <f t="shared" si="4"/>
        <v>51%</v>
      </c>
    </row>
    <row r="238" spans="1:14" ht="72" x14ac:dyDescent="0.25">
      <c r="A238" s="38" t="s">
        <v>607</v>
      </c>
      <c r="B238" s="21" t="s">
        <v>1052</v>
      </c>
      <c r="C238" s="21" t="s">
        <v>670</v>
      </c>
      <c r="D238" s="22" t="s">
        <v>1003</v>
      </c>
      <c r="E238" s="32" t="s">
        <v>838</v>
      </c>
      <c r="F238" s="24">
        <v>43538</v>
      </c>
      <c r="G238" s="36">
        <v>14000000</v>
      </c>
      <c r="H238" s="21" t="s">
        <v>181</v>
      </c>
      <c r="I238" s="67"/>
      <c r="J238" s="67"/>
      <c r="K238" s="80">
        <v>43538</v>
      </c>
      <c r="L238" s="40">
        <v>43751</v>
      </c>
      <c r="M238" s="22" t="str">
        <f t="shared" si="4"/>
        <v>51%</v>
      </c>
    </row>
    <row r="239" spans="1:14" ht="72" x14ac:dyDescent="0.25">
      <c r="A239" s="38" t="s">
        <v>608</v>
      </c>
      <c r="B239" s="21" t="s">
        <v>1052</v>
      </c>
      <c r="C239" s="21" t="s">
        <v>671</v>
      </c>
      <c r="D239" s="22" t="s">
        <v>1004</v>
      </c>
      <c r="E239" s="32" t="s">
        <v>839</v>
      </c>
      <c r="F239" s="24">
        <v>43538</v>
      </c>
      <c r="G239" s="36">
        <v>14700000</v>
      </c>
      <c r="H239" s="21" t="s">
        <v>181</v>
      </c>
      <c r="I239" s="67"/>
      <c r="J239" s="67"/>
      <c r="K239" s="80">
        <v>43538</v>
      </c>
      <c r="L239" s="40">
        <v>43751</v>
      </c>
      <c r="M239" s="22" t="str">
        <f t="shared" si="4"/>
        <v>51%</v>
      </c>
    </row>
    <row r="240" spans="1:14" ht="96" x14ac:dyDescent="0.25">
      <c r="A240" s="38" t="s">
        <v>609</v>
      </c>
      <c r="B240" s="22" t="s">
        <v>263</v>
      </c>
      <c r="C240" s="21" t="s">
        <v>672</v>
      </c>
      <c r="D240" s="22" t="s">
        <v>1005</v>
      </c>
      <c r="E240" s="32" t="s">
        <v>840</v>
      </c>
      <c r="F240" s="24">
        <v>43539</v>
      </c>
      <c r="G240" s="36">
        <v>39600000</v>
      </c>
      <c r="H240" s="21" t="s">
        <v>177</v>
      </c>
      <c r="I240" s="67"/>
      <c r="J240" s="67"/>
      <c r="K240" s="80">
        <v>43539</v>
      </c>
      <c r="L240" s="40">
        <v>43813</v>
      </c>
      <c r="M240" s="22" t="str">
        <f t="shared" si="4"/>
        <v>39%</v>
      </c>
    </row>
    <row r="241" spans="1:14" ht="84" x14ac:dyDescent="0.25">
      <c r="A241" s="38" t="s">
        <v>610</v>
      </c>
      <c r="B241" s="21" t="s">
        <v>215</v>
      </c>
      <c r="C241" s="21" t="s">
        <v>136</v>
      </c>
      <c r="D241" s="26" t="s">
        <v>1115</v>
      </c>
      <c r="E241" s="32" t="s">
        <v>841</v>
      </c>
      <c r="F241" s="24">
        <v>43539</v>
      </c>
      <c r="G241" s="36">
        <v>460000000</v>
      </c>
      <c r="H241" s="21" t="s">
        <v>177</v>
      </c>
      <c r="I241" s="49"/>
      <c r="J241" s="49"/>
      <c r="K241" s="40">
        <v>43539</v>
      </c>
      <c r="L241" s="40">
        <v>43813</v>
      </c>
      <c r="M241" s="22" t="str">
        <f t="shared" si="4"/>
        <v>39%</v>
      </c>
      <c r="N241" s="54"/>
    </row>
    <row r="242" spans="1:14" ht="48" x14ac:dyDescent="0.25">
      <c r="A242" s="38" t="s">
        <v>611</v>
      </c>
      <c r="B242" s="21" t="s">
        <v>242</v>
      </c>
      <c r="C242" s="21" t="s">
        <v>107</v>
      </c>
      <c r="D242" s="22" t="s">
        <v>1006</v>
      </c>
      <c r="E242" s="32" t="s">
        <v>842</v>
      </c>
      <c r="F242" s="24">
        <v>43539</v>
      </c>
      <c r="G242" s="36">
        <v>300000000</v>
      </c>
      <c r="H242" s="21" t="s">
        <v>1023</v>
      </c>
      <c r="I242" s="49"/>
      <c r="J242" s="49"/>
      <c r="K242" s="80">
        <v>43539</v>
      </c>
      <c r="L242" s="40">
        <v>43828</v>
      </c>
      <c r="M242" s="22" t="str">
        <f t="shared" si="4"/>
        <v>37%</v>
      </c>
    </row>
    <row r="243" spans="1:14" ht="72" x14ac:dyDescent="0.25">
      <c r="A243" s="38" t="s">
        <v>612</v>
      </c>
      <c r="B243" s="21" t="s">
        <v>203</v>
      </c>
      <c r="C243" s="21" t="s">
        <v>673</v>
      </c>
      <c r="D243" s="26" t="s">
        <v>1117</v>
      </c>
      <c r="E243" s="32" t="s">
        <v>843</v>
      </c>
      <c r="F243" s="24">
        <v>43542</v>
      </c>
      <c r="G243" s="56" t="s">
        <v>852</v>
      </c>
      <c r="H243" s="21" t="s">
        <v>172</v>
      </c>
      <c r="I243" s="49"/>
      <c r="J243" s="49"/>
      <c r="K243" s="40">
        <v>43542</v>
      </c>
      <c r="L243" s="40">
        <v>43907</v>
      </c>
      <c r="M243" s="22" t="str">
        <f t="shared" si="4"/>
        <v>28%</v>
      </c>
      <c r="N243" s="54"/>
    </row>
    <row r="244" spans="1:14" ht="48" x14ac:dyDescent="0.25">
      <c r="A244" s="38" t="s">
        <v>1042</v>
      </c>
      <c r="B244" s="21" t="s">
        <v>215</v>
      </c>
      <c r="C244" s="21" t="s">
        <v>1043</v>
      </c>
      <c r="D244" s="22" t="s">
        <v>1116</v>
      </c>
      <c r="E244" s="32" t="s">
        <v>1044</v>
      </c>
      <c r="F244" s="24">
        <v>43544</v>
      </c>
      <c r="G244" s="74">
        <v>42750000</v>
      </c>
      <c r="H244" s="21" t="s">
        <v>177</v>
      </c>
      <c r="I244" s="49"/>
      <c r="J244" s="77"/>
      <c r="K244" s="24">
        <v>43550</v>
      </c>
      <c r="L244" s="24">
        <v>43824</v>
      </c>
      <c r="M244" s="22" t="str">
        <f t="shared" si="4"/>
        <v>35%</v>
      </c>
      <c r="N244" s="54"/>
    </row>
    <row r="245" spans="1:14" ht="24" x14ac:dyDescent="0.25">
      <c r="A245" s="75" t="s">
        <v>1059</v>
      </c>
      <c r="B245" s="21" t="s">
        <v>257</v>
      </c>
      <c r="C245" s="21" t="s">
        <v>1062</v>
      </c>
      <c r="D245" s="82" t="s">
        <v>1118</v>
      </c>
      <c r="E245" s="32" t="s">
        <v>1065</v>
      </c>
      <c r="F245" s="24">
        <v>43545</v>
      </c>
      <c r="G245" s="56">
        <v>35859603</v>
      </c>
      <c r="H245" s="21" t="s">
        <v>1041</v>
      </c>
      <c r="I245" s="49"/>
      <c r="J245" s="49"/>
      <c r="K245" s="80">
        <v>43545</v>
      </c>
      <c r="L245" s="40">
        <v>43830</v>
      </c>
      <c r="M245" s="22" t="str">
        <f t="shared" si="4"/>
        <v>35%</v>
      </c>
    </row>
    <row r="246" spans="1:14" ht="60" x14ac:dyDescent="0.25">
      <c r="A246" s="75" t="s">
        <v>1060</v>
      </c>
      <c r="B246" s="21" t="s">
        <v>1045</v>
      </c>
      <c r="C246" s="21" t="s">
        <v>1063</v>
      </c>
      <c r="D246" s="82" t="s">
        <v>1119</v>
      </c>
      <c r="E246" s="32" t="s">
        <v>1066</v>
      </c>
      <c r="F246" s="24">
        <v>43545</v>
      </c>
      <c r="G246" s="56">
        <v>35280000</v>
      </c>
      <c r="H246" s="21" t="s">
        <v>177</v>
      </c>
      <c r="I246" s="49"/>
      <c r="J246" s="49"/>
      <c r="K246" s="80">
        <v>43546</v>
      </c>
      <c r="L246" s="40">
        <v>43820</v>
      </c>
      <c r="M246" s="22" t="str">
        <f t="shared" si="4"/>
        <v>36%</v>
      </c>
    </row>
    <row r="247" spans="1:14" ht="48" x14ac:dyDescent="0.25">
      <c r="A247" s="75" t="s">
        <v>1061</v>
      </c>
      <c r="B247" s="47" t="s">
        <v>242</v>
      </c>
      <c r="C247" s="21" t="s">
        <v>1064</v>
      </c>
      <c r="D247" s="82" t="s">
        <v>1121</v>
      </c>
      <c r="E247" s="32" t="s">
        <v>1067</v>
      </c>
      <c r="F247" s="24">
        <v>43546</v>
      </c>
      <c r="G247" s="56">
        <v>450000000</v>
      </c>
      <c r="H247" s="21" t="s">
        <v>1068</v>
      </c>
      <c r="I247" s="49"/>
      <c r="J247" s="49"/>
      <c r="K247" s="80">
        <v>43550</v>
      </c>
      <c r="L247" s="40">
        <v>43824</v>
      </c>
      <c r="M247" s="22" t="str">
        <f t="shared" ref="M247:M262" si="5">IF((ROUND((($N$2-$K247)/(EDATE($L247,0)-$K247)*100),2))&gt;100,"100%",CONCATENATE((ROUND((($N$2-$K247)/(EDATE($L247,0)-$K247)*100),0)),"%"))</f>
        <v>35%</v>
      </c>
    </row>
    <row r="248" spans="1:14" ht="108" x14ac:dyDescent="0.25">
      <c r="A248" s="90" t="s">
        <v>1069</v>
      </c>
      <c r="B248" s="21" t="s">
        <v>219</v>
      </c>
      <c r="C248" s="81" t="s">
        <v>1095</v>
      </c>
      <c r="D248" s="82" t="s">
        <v>1120</v>
      </c>
      <c r="E248" s="83" t="s">
        <v>1080</v>
      </c>
      <c r="F248" s="80">
        <v>43550</v>
      </c>
      <c r="G248" s="91">
        <v>521999898</v>
      </c>
      <c r="H248" s="81" t="s">
        <v>181</v>
      </c>
      <c r="I248" s="67"/>
      <c r="J248" s="67"/>
      <c r="K248" s="80">
        <v>43550</v>
      </c>
      <c r="L248" s="40">
        <v>43763</v>
      </c>
      <c r="M248" s="22" t="str">
        <f t="shared" si="5"/>
        <v>45%</v>
      </c>
    </row>
    <row r="249" spans="1:14" ht="48" x14ac:dyDescent="0.25">
      <c r="A249" s="90" t="s">
        <v>1070</v>
      </c>
      <c r="B249" s="67" t="s">
        <v>264</v>
      </c>
      <c r="C249" s="81" t="s">
        <v>1096</v>
      </c>
      <c r="D249" s="94" t="s">
        <v>1122</v>
      </c>
      <c r="E249" s="83" t="s">
        <v>1081</v>
      </c>
      <c r="F249" s="80">
        <v>43551</v>
      </c>
      <c r="G249" s="91">
        <v>530000000</v>
      </c>
      <c r="H249" s="81" t="s">
        <v>1107</v>
      </c>
      <c r="I249" s="67"/>
      <c r="J249" s="67"/>
      <c r="K249" s="95">
        <v>43552</v>
      </c>
      <c r="L249" s="40">
        <v>43830</v>
      </c>
      <c r="M249" s="22" t="str">
        <f t="shared" si="5"/>
        <v>34%</v>
      </c>
    </row>
    <row r="250" spans="1:14" ht="48" x14ac:dyDescent="0.25">
      <c r="A250" s="90" t="s">
        <v>1071</v>
      </c>
      <c r="B250" s="21" t="s">
        <v>219</v>
      </c>
      <c r="C250" s="81" t="s">
        <v>1097</v>
      </c>
      <c r="D250" s="94" t="s">
        <v>928</v>
      </c>
      <c r="E250" s="83" t="s">
        <v>1082</v>
      </c>
      <c r="F250" s="80">
        <v>43551</v>
      </c>
      <c r="G250" s="91">
        <v>200000000</v>
      </c>
      <c r="H250" s="81" t="s">
        <v>179</v>
      </c>
      <c r="I250" s="67"/>
      <c r="J250" s="67"/>
      <c r="K250" s="95">
        <v>43552</v>
      </c>
      <c r="L250" s="40">
        <v>43796</v>
      </c>
      <c r="M250" s="22" t="str">
        <f t="shared" si="5"/>
        <v>39%</v>
      </c>
    </row>
    <row r="251" spans="1:14" ht="60" x14ac:dyDescent="0.25">
      <c r="A251" s="90" t="s">
        <v>1111</v>
      </c>
      <c r="B251" s="21" t="s">
        <v>219</v>
      </c>
      <c r="C251" s="81" t="s">
        <v>1098</v>
      </c>
      <c r="D251" s="87" t="s">
        <v>192</v>
      </c>
      <c r="E251" s="83" t="s">
        <v>1083</v>
      </c>
      <c r="F251" s="80">
        <v>43551</v>
      </c>
      <c r="G251" s="91">
        <v>572729600</v>
      </c>
      <c r="H251" s="81" t="s">
        <v>177</v>
      </c>
      <c r="I251" s="67"/>
      <c r="J251" s="67"/>
      <c r="K251" s="95">
        <v>43556</v>
      </c>
      <c r="L251" s="40">
        <v>43830</v>
      </c>
      <c r="M251" s="22" t="str">
        <f t="shared" si="5"/>
        <v>33%</v>
      </c>
    </row>
    <row r="252" spans="1:14" ht="36" x14ac:dyDescent="0.25">
      <c r="A252" s="90" t="s">
        <v>1112</v>
      </c>
      <c r="B252" s="21" t="s">
        <v>219</v>
      </c>
      <c r="C252" s="81" t="s">
        <v>135</v>
      </c>
      <c r="D252" s="87" t="s">
        <v>190</v>
      </c>
      <c r="E252" s="83" t="s">
        <v>1084</v>
      </c>
      <c r="F252" s="80">
        <v>43551</v>
      </c>
      <c r="G252" s="91">
        <v>6774884774</v>
      </c>
      <c r="H252" s="81" t="s">
        <v>177</v>
      </c>
      <c r="I252" s="67"/>
      <c r="J252" s="67"/>
      <c r="K252" s="95">
        <v>43556</v>
      </c>
      <c r="L252" s="40">
        <v>43830</v>
      </c>
      <c r="M252" s="22" t="str">
        <f t="shared" si="5"/>
        <v>33%</v>
      </c>
    </row>
    <row r="253" spans="1:14" ht="84" x14ac:dyDescent="0.25">
      <c r="A253" s="96" t="s">
        <v>1072</v>
      </c>
      <c r="B253" s="87" t="s">
        <v>215</v>
      </c>
      <c r="C253" s="93" t="s">
        <v>1099</v>
      </c>
      <c r="D253" s="87" t="s">
        <v>1130</v>
      </c>
      <c r="E253" s="98" t="s">
        <v>1085</v>
      </c>
      <c r="F253" s="95">
        <v>43552</v>
      </c>
      <c r="G253" s="97">
        <v>81900000</v>
      </c>
      <c r="H253" s="94" t="s">
        <v>173</v>
      </c>
      <c r="I253" s="67"/>
      <c r="J253" s="67"/>
      <c r="K253" s="95">
        <v>43556</v>
      </c>
      <c r="L253" s="40">
        <v>43738</v>
      </c>
      <c r="M253" s="22" t="str">
        <f t="shared" si="5"/>
        <v>49%</v>
      </c>
    </row>
    <row r="254" spans="1:14" ht="60" x14ac:dyDescent="0.25">
      <c r="A254" s="96" t="s">
        <v>1073</v>
      </c>
      <c r="B254" s="21" t="s">
        <v>219</v>
      </c>
      <c r="C254" s="93" t="s">
        <v>1100</v>
      </c>
      <c r="D254" s="87" t="s">
        <v>1123</v>
      </c>
      <c r="E254" s="98" t="s">
        <v>1086</v>
      </c>
      <c r="F254" s="95">
        <v>43552</v>
      </c>
      <c r="G254" s="97">
        <v>1628276100</v>
      </c>
      <c r="H254" s="94" t="s">
        <v>179</v>
      </c>
      <c r="I254" s="67"/>
      <c r="J254" s="67"/>
      <c r="K254" s="95">
        <v>43553</v>
      </c>
      <c r="L254" s="40">
        <v>43797</v>
      </c>
      <c r="M254" s="22" t="str">
        <f t="shared" si="5"/>
        <v>38%</v>
      </c>
    </row>
    <row r="255" spans="1:14" ht="48" x14ac:dyDescent="0.25">
      <c r="A255" s="96" t="s">
        <v>1074</v>
      </c>
      <c r="B255" s="87" t="s">
        <v>220</v>
      </c>
      <c r="C255" s="93" t="s">
        <v>1101</v>
      </c>
      <c r="D255" s="22" t="s">
        <v>1124</v>
      </c>
      <c r="E255" s="98" t="s">
        <v>1087</v>
      </c>
      <c r="F255" s="95">
        <v>43552</v>
      </c>
      <c r="G255" s="97">
        <v>4018392</v>
      </c>
      <c r="H255" s="94" t="s">
        <v>1019</v>
      </c>
      <c r="I255" s="67"/>
      <c r="J255" s="67"/>
      <c r="K255" s="95">
        <v>43554</v>
      </c>
      <c r="L255" s="40">
        <v>43584</v>
      </c>
      <c r="M255" s="22" t="str">
        <f t="shared" si="5"/>
        <v>100%</v>
      </c>
    </row>
    <row r="256" spans="1:14" ht="60" x14ac:dyDescent="0.25">
      <c r="A256" s="96" t="s">
        <v>1113</v>
      </c>
      <c r="B256" s="87" t="s">
        <v>220</v>
      </c>
      <c r="C256" s="93" t="s">
        <v>221</v>
      </c>
      <c r="D256" s="87" t="s">
        <v>923</v>
      </c>
      <c r="E256" s="99" t="s">
        <v>1088</v>
      </c>
      <c r="F256" s="95">
        <v>43554</v>
      </c>
      <c r="G256" s="97">
        <v>442396432</v>
      </c>
      <c r="H256" s="94" t="s">
        <v>177</v>
      </c>
      <c r="I256" s="67"/>
      <c r="J256" s="67"/>
      <c r="K256" s="95">
        <v>43556</v>
      </c>
      <c r="L256" s="40">
        <v>43830</v>
      </c>
      <c r="M256" s="22" t="str">
        <f t="shared" si="5"/>
        <v>33%</v>
      </c>
    </row>
    <row r="257" spans="1:13" ht="48" x14ac:dyDescent="0.25">
      <c r="A257" s="96" t="s">
        <v>1075</v>
      </c>
      <c r="B257" s="87" t="s">
        <v>263</v>
      </c>
      <c r="C257" s="93" t="s">
        <v>1102</v>
      </c>
      <c r="D257" s="94" t="s">
        <v>1125</v>
      </c>
      <c r="E257" s="98" t="s">
        <v>1089</v>
      </c>
      <c r="F257" s="95">
        <v>43554</v>
      </c>
      <c r="G257" s="97">
        <v>13600000</v>
      </c>
      <c r="H257" s="94" t="s">
        <v>179</v>
      </c>
      <c r="I257" s="67"/>
      <c r="J257" s="67"/>
      <c r="K257" s="95">
        <v>43556</v>
      </c>
      <c r="L257" s="40">
        <v>43799</v>
      </c>
      <c r="M257" s="22" t="str">
        <f t="shared" si="5"/>
        <v>37%</v>
      </c>
    </row>
    <row r="258" spans="1:13" ht="72" x14ac:dyDescent="0.25">
      <c r="A258" s="96" t="s">
        <v>1076</v>
      </c>
      <c r="B258" s="84" t="s">
        <v>1049</v>
      </c>
      <c r="C258" s="93" t="s">
        <v>1103</v>
      </c>
      <c r="D258" s="87">
        <v>1036687901</v>
      </c>
      <c r="E258" s="98" t="s">
        <v>1090</v>
      </c>
      <c r="F258" s="95">
        <v>43554</v>
      </c>
      <c r="G258" s="97">
        <v>24955540</v>
      </c>
      <c r="H258" s="94" t="s">
        <v>177</v>
      </c>
      <c r="I258" s="67"/>
      <c r="J258" s="67"/>
      <c r="K258" s="95">
        <v>43556</v>
      </c>
      <c r="L258" s="40">
        <v>43830</v>
      </c>
      <c r="M258" s="22" t="str">
        <f t="shared" si="5"/>
        <v>33%</v>
      </c>
    </row>
    <row r="259" spans="1:13" ht="60" x14ac:dyDescent="0.25">
      <c r="A259" s="96" t="s">
        <v>1077</v>
      </c>
      <c r="B259" s="84" t="s">
        <v>195</v>
      </c>
      <c r="C259" s="93" t="s">
        <v>1104</v>
      </c>
      <c r="D259" s="94" t="s">
        <v>1126</v>
      </c>
      <c r="E259" s="98" t="s">
        <v>1091</v>
      </c>
      <c r="F259" s="95">
        <v>43554</v>
      </c>
      <c r="G259" s="97">
        <v>43200000</v>
      </c>
      <c r="H259" s="94" t="s">
        <v>179</v>
      </c>
      <c r="I259" s="67"/>
      <c r="J259" s="67"/>
      <c r="K259" s="95">
        <v>43556</v>
      </c>
      <c r="L259" s="40">
        <v>43799</v>
      </c>
      <c r="M259" s="22" t="str">
        <f t="shared" si="5"/>
        <v>37%</v>
      </c>
    </row>
    <row r="260" spans="1:13" ht="72" x14ac:dyDescent="0.25">
      <c r="A260" s="96" t="s">
        <v>1078</v>
      </c>
      <c r="B260" s="84" t="s">
        <v>242</v>
      </c>
      <c r="C260" s="93" t="s">
        <v>1105</v>
      </c>
      <c r="D260" s="94" t="s">
        <v>1127</v>
      </c>
      <c r="E260" s="98" t="s">
        <v>1092</v>
      </c>
      <c r="F260" s="95">
        <v>43554</v>
      </c>
      <c r="G260" s="97">
        <v>12500000</v>
      </c>
      <c r="H260" s="94" t="s">
        <v>174</v>
      </c>
      <c r="I260" s="67"/>
      <c r="J260" s="67"/>
      <c r="K260" s="95">
        <v>43556</v>
      </c>
      <c r="L260" s="40">
        <v>43708</v>
      </c>
      <c r="M260" s="22" t="str">
        <f t="shared" si="5"/>
        <v>59%</v>
      </c>
    </row>
    <row r="261" spans="1:13" ht="96" x14ac:dyDescent="0.25">
      <c r="A261" s="75" t="s">
        <v>1079</v>
      </c>
      <c r="B261" s="84" t="s">
        <v>1128</v>
      </c>
      <c r="C261" s="21" t="s">
        <v>135</v>
      </c>
      <c r="D261" s="87" t="s">
        <v>190</v>
      </c>
      <c r="E261" s="32" t="s">
        <v>1093</v>
      </c>
      <c r="F261" s="24">
        <v>43554</v>
      </c>
      <c r="G261" s="36">
        <v>4350000000</v>
      </c>
      <c r="H261" s="22" t="s">
        <v>1108</v>
      </c>
      <c r="I261" s="67"/>
      <c r="J261" s="67"/>
      <c r="K261" s="95">
        <v>43556</v>
      </c>
      <c r="L261" s="40">
        <v>43777</v>
      </c>
      <c r="M261" s="22" t="str">
        <f t="shared" si="5"/>
        <v>41%</v>
      </c>
    </row>
    <row r="262" spans="1:13" ht="48" x14ac:dyDescent="0.25">
      <c r="A262" s="75" t="s">
        <v>1110</v>
      </c>
      <c r="B262" s="84" t="s">
        <v>1128</v>
      </c>
      <c r="C262" s="21" t="s">
        <v>1106</v>
      </c>
      <c r="D262" s="87" t="s">
        <v>1131</v>
      </c>
      <c r="E262" s="32" t="s">
        <v>1094</v>
      </c>
      <c r="F262" s="24">
        <v>43554</v>
      </c>
      <c r="G262" s="36">
        <v>2689320000</v>
      </c>
      <c r="H262" s="21" t="s">
        <v>1109</v>
      </c>
      <c r="I262" s="67"/>
      <c r="J262" s="67"/>
      <c r="K262" s="95">
        <v>43556</v>
      </c>
      <c r="L262" s="40">
        <v>43814</v>
      </c>
      <c r="M262" s="22" t="str">
        <f t="shared" si="5"/>
        <v>35%</v>
      </c>
    </row>
    <row r="263" spans="1:13" ht="58.5" customHeight="1" x14ac:dyDescent="0.25">
      <c r="A263" s="185" t="s">
        <v>1140</v>
      </c>
      <c r="B263" s="185"/>
      <c r="C263" s="185"/>
      <c r="D263" s="185"/>
      <c r="E263" s="185"/>
      <c r="F263" s="185"/>
      <c r="G263" s="185"/>
      <c r="H263" s="185"/>
      <c r="I263" s="185"/>
      <c r="J263" s="185"/>
      <c r="K263" s="185"/>
      <c r="L263" s="185"/>
      <c r="M263" s="185"/>
    </row>
    <row r="264" spans="1:13" s="54" customFormat="1" ht="58.5" customHeight="1" x14ac:dyDescent="0.25">
      <c r="A264" s="42" t="s">
        <v>0</v>
      </c>
      <c r="B264" s="42" t="s">
        <v>5</v>
      </c>
      <c r="C264" s="42" t="s">
        <v>1</v>
      </c>
      <c r="D264" s="42" t="s">
        <v>6</v>
      </c>
      <c r="E264" s="42" t="s">
        <v>27</v>
      </c>
      <c r="F264" s="42" t="s">
        <v>28</v>
      </c>
      <c r="G264" s="42" t="s">
        <v>7</v>
      </c>
      <c r="H264" s="42" t="s">
        <v>26</v>
      </c>
      <c r="I264" s="42" t="s">
        <v>31</v>
      </c>
      <c r="J264" s="42" t="s">
        <v>30</v>
      </c>
      <c r="K264" s="42" t="s">
        <v>2</v>
      </c>
      <c r="L264" s="42" t="s">
        <v>3</v>
      </c>
      <c r="M264" s="43" t="s">
        <v>29</v>
      </c>
    </row>
    <row r="265" spans="1:13" s="61" customFormat="1" ht="65.099999999999994" customHeight="1" x14ac:dyDescent="0.25">
      <c r="A265" s="75" t="s">
        <v>1141</v>
      </c>
      <c r="B265" s="74" t="s">
        <v>1339</v>
      </c>
      <c r="C265" s="21" t="s">
        <v>56</v>
      </c>
      <c r="D265" s="22" t="s">
        <v>866</v>
      </c>
      <c r="E265" s="32" t="s">
        <v>1217</v>
      </c>
      <c r="F265" s="24">
        <v>43556</v>
      </c>
      <c r="G265" s="36">
        <v>24796460</v>
      </c>
      <c r="H265" s="22" t="s">
        <v>180</v>
      </c>
      <c r="I265" s="49"/>
      <c r="J265" s="49"/>
      <c r="K265" s="118">
        <v>43556</v>
      </c>
      <c r="L265" s="118">
        <v>43616</v>
      </c>
      <c r="M265" s="22" t="str">
        <f t="shared" ref="M265:M328" si="6">IF((ROUND((($N$2-$K265)/(EDATE($L265,0)-$K265)*100),2))&gt;100,"100%",CONCATENATE((ROUND((($N$2-$K265)/(EDATE($L265,0)-$K265)*100),0)),"%"))</f>
        <v>100%</v>
      </c>
    </row>
    <row r="266" spans="1:13" s="61" customFormat="1" ht="65.099999999999994" customHeight="1" x14ac:dyDescent="0.25">
      <c r="A266" s="75" t="s">
        <v>1142</v>
      </c>
      <c r="B266" s="74" t="s">
        <v>203</v>
      </c>
      <c r="C266" s="21" t="s">
        <v>1284</v>
      </c>
      <c r="D266" s="22" t="s">
        <v>1347</v>
      </c>
      <c r="E266" s="32" t="s">
        <v>1218</v>
      </c>
      <c r="F266" s="24">
        <v>43557</v>
      </c>
      <c r="G266" s="56" t="s">
        <v>1392</v>
      </c>
      <c r="H266" s="22" t="s">
        <v>172</v>
      </c>
      <c r="I266" s="49"/>
      <c r="J266" s="49"/>
      <c r="K266" s="118">
        <v>43557</v>
      </c>
      <c r="L266" s="118">
        <v>43922</v>
      </c>
      <c r="M266" s="22" t="str">
        <f t="shared" si="6"/>
        <v>24%</v>
      </c>
    </row>
    <row r="267" spans="1:13" s="61" customFormat="1" ht="65.099999999999994" customHeight="1" x14ac:dyDescent="0.25">
      <c r="A267" s="75" t="s">
        <v>1143</v>
      </c>
      <c r="B267" s="74" t="s">
        <v>1340</v>
      </c>
      <c r="C267" s="21" t="s">
        <v>1285</v>
      </c>
      <c r="D267" s="22" t="s">
        <v>1348</v>
      </c>
      <c r="E267" s="32" t="s">
        <v>1219</v>
      </c>
      <c r="F267" s="24">
        <v>43557</v>
      </c>
      <c r="G267" s="56">
        <v>80000000</v>
      </c>
      <c r="H267" s="22" t="s">
        <v>1008</v>
      </c>
      <c r="I267" s="49"/>
      <c r="J267" s="49"/>
      <c r="K267" s="118">
        <v>43558</v>
      </c>
      <c r="L267" s="118">
        <v>43648</v>
      </c>
      <c r="M267" s="22" t="str">
        <f t="shared" si="6"/>
        <v>98%</v>
      </c>
    </row>
    <row r="268" spans="1:13" s="61" customFormat="1" ht="65.099999999999994" customHeight="1" x14ac:dyDescent="0.25">
      <c r="A268" s="75" t="s">
        <v>1144</v>
      </c>
      <c r="B268" s="21" t="s">
        <v>203</v>
      </c>
      <c r="C268" s="21" t="s">
        <v>1286</v>
      </c>
      <c r="D268" s="22" t="s">
        <v>214</v>
      </c>
      <c r="E268" s="32" t="s">
        <v>274</v>
      </c>
      <c r="F268" s="24">
        <v>43557</v>
      </c>
      <c r="G268" s="56">
        <v>2195823052</v>
      </c>
      <c r="H268" s="21" t="s">
        <v>1395</v>
      </c>
      <c r="I268" s="49"/>
      <c r="J268" s="118"/>
      <c r="K268" s="118">
        <v>43563</v>
      </c>
      <c r="L268" s="118">
        <v>43830</v>
      </c>
      <c r="M268" s="22" t="str">
        <f t="shared" si="6"/>
        <v>31%</v>
      </c>
    </row>
    <row r="269" spans="1:13" s="61" customFormat="1" ht="65.099999999999994" customHeight="1" x14ac:dyDescent="0.25">
      <c r="A269" s="75" t="s">
        <v>1145</v>
      </c>
      <c r="B269" s="74" t="s">
        <v>263</v>
      </c>
      <c r="C269" s="21" t="s">
        <v>1287</v>
      </c>
      <c r="D269" s="22" t="s">
        <v>1349</v>
      </c>
      <c r="E269" s="32" t="s">
        <v>1220</v>
      </c>
      <c r="F269" s="24">
        <v>43559</v>
      </c>
      <c r="G269" s="56">
        <v>10829000</v>
      </c>
      <c r="H269" s="21" t="s">
        <v>180</v>
      </c>
      <c r="I269" s="49"/>
      <c r="J269" s="49"/>
      <c r="K269" s="118">
        <v>43560</v>
      </c>
      <c r="L269" s="118">
        <v>43620</v>
      </c>
      <c r="M269" s="22" t="str">
        <f t="shared" si="6"/>
        <v>100%</v>
      </c>
    </row>
    <row r="270" spans="1:13" s="61" customFormat="1" ht="65.099999999999994" customHeight="1" x14ac:dyDescent="0.25">
      <c r="A270" s="75" t="s">
        <v>1146</v>
      </c>
      <c r="B270" s="74" t="s">
        <v>1049</v>
      </c>
      <c r="C270" s="21" t="s">
        <v>1288</v>
      </c>
      <c r="D270" s="22" t="s">
        <v>1350</v>
      </c>
      <c r="E270" s="32" t="s">
        <v>1410</v>
      </c>
      <c r="F270" s="24">
        <v>43559</v>
      </c>
      <c r="G270" s="56">
        <v>25044459</v>
      </c>
      <c r="H270" s="21" t="s">
        <v>181</v>
      </c>
      <c r="I270" s="49"/>
      <c r="J270" s="49"/>
      <c r="K270" s="118">
        <v>43559</v>
      </c>
      <c r="L270" s="118">
        <v>43772</v>
      </c>
      <c r="M270" s="22" t="str">
        <f t="shared" si="6"/>
        <v>41%</v>
      </c>
    </row>
    <row r="271" spans="1:13" s="61" customFormat="1" ht="65.099999999999994" customHeight="1" x14ac:dyDescent="0.25">
      <c r="A271" s="75" t="s">
        <v>1147</v>
      </c>
      <c r="B271" s="22" t="s">
        <v>1339</v>
      </c>
      <c r="C271" s="21" t="s">
        <v>287</v>
      </c>
      <c r="D271" s="22" t="s">
        <v>213</v>
      </c>
      <c r="E271" s="32" t="s">
        <v>1221</v>
      </c>
      <c r="F271" s="24">
        <v>43560</v>
      </c>
      <c r="G271" s="56">
        <v>4801266703</v>
      </c>
      <c r="H271" s="21" t="s">
        <v>181</v>
      </c>
      <c r="I271" s="49"/>
      <c r="J271" s="49"/>
      <c r="K271" s="118">
        <v>43563</v>
      </c>
      <c r="L271" s="118">
        <v>43776</v>
      </c>
      <c r="M271" s="22" t="str">
        <f t="shared" si="6"/>
        <v>39%</v>
      </c>
    </row>
    <row r="272" spans="1:13" s="61" customFormat="1" ht="80.25" customHeight="1" x14ac:dyDescent="0.25">
      <c r="A272" s="75" t="s">
        <v>1148</v>
      </c>
      <c r="B272" s="21" t="s">
        <v>1341</v>
      </c>
      <c r="C272" s="21" t="s">
        <v>1289</v>
      </c>
      <c r="D272" s="22" t="s">
        <v>1351</v>
      </c>
      <c r="E272" s="32" t="s">
        <v>1222</v>
      </c>
      <c r="F272" s="24">
        <v>43564</v>
      </c>
      <c r="G272" s="56">
        <v>1887548000</v>
      </c>
      <c r="H272" s="21" t="s">
        <v>1396</v>
      </c>
      <c r="I272" s="49"/>
      <c r="J272" s="49"/>
      <c r="K272" s="118">
        <v>43565</v>
      </c>
      <c r="L272" s="118">
        <v>43784</v>
      </c>
      <c r="M272" s="22" t="str">
        <f t="shared" si="6"/>
        <v>37%</v>
      </c>
    </row>
    <row r="273" spans="1:13" s="61" customFormat="1" ht="65.099999999999994" customHeight="1" x14ac:dyDescent="0.25">
      <c r="A273" s="75" t="s">
        <v>1149</v>
      </c>
      <c r="B273" s="74" t="s">
        <v>203</v>
      </c>
      <c r="C273" s="21" t="s">
        <v>1290</v>
      </c>
      <c r="D273" s="22" t="s">
        <v>1352</v>
      </c>
      <c r="E273" s="32" t="s">
        <v>1223</v>
      </c>
      <c r="F273" s="24">
        <v>43566</v>
      </c>
      <c r="G273" s="108" t="s">
        <v>1393</v>
      </c>
      <c r="H273" s="21" t="s">
        <v>172</v>
      </c>
      <c r="I273" s="49"/>
      <c r="J273" s="49"/>
      <c r="K273" s="118">
        <v>43566</v>
      </c>
      <c r="L273" s="118">
        <v>43931</v>
      </c>
      <c r="M273" s="22" t="str">
        <f t="shared" si="6"/>
        <v>22%</v>
      </c>
    </row>
    <row r="274" spans="1:13" s="61" customFormat="1" ht="65.099999999999994" customHeight="1" x14ac:dyDescent="0.25">
      <c r="A274" s="75" t="s">
        <v>1150</v>
      </c>
      <c r="B274" s="21" t="s">
        <v>1342</v>
      </c>
      <c r="C274" s="21" t="s">
        <v>1291</v>
      </c>
      <c r="D274" s="22" t="s">
        <v>1353</v>
      </c>
      <c r="E274" s="32" t="s">
        <v>1224</v>
      </c>
      <c r="F274" s="24">
        <v>43577</v>
      </c>
      <c r="G274" s="56">
        <v>150000000</v>
      </c>
      <c r="H274" s="21" t="s">
        <v>179</v>
      </c>
      <c r="I274" s="49"/>
      <c r="J274" s="49"/>
      <c r="K274" s="118">
        <v>43577</v>
      </c>
      <c r="L274" s="118">
        <v>43820</v>
      </c>
      <c r="M274" s="22" t="str">
        <f t="shared" si="6"/>
        <v>28%</v>
      </c>
    </row>
    <row r="275" spans="1:13" s="61" customFormat="1" ht="65.099999999999994" customHeight="1" x14ac:dyDescent="0.25">
      <c r="A275" s="75" t="s">
        <v>1151</v>
      </c>
      <c r="B275" s="22" t="s">
        <v>1049</v>
      </c>
      <c r="C275" s="21" t="s">
        <v>1292</v>
      </c>
      <c r="D275" s="22" t="s">
        <v>1354</v>
      </c>
      <c r="E275" s="32" t="s">
        <v>1225</v>
      </c>
      <c r="F275" s="24">
        <v>43578</v>
      </c>
      <c r="G275" s="56">
        <v>64319083</v>
      </c>
      <c r="H275" s="21" t="s">
        <v>180</v>
      </c>
      <c r="I275" s="49"/>
      <c r="J275" s="49"/>
      <c r="K275" s="118">
        <v>43580</v>
      </c>
      <c r="L275" s="118">
        <v>43640</v>
      </c>
      <c r="M275" s="22" t="str">
        <f t="shared" si="6"/>
        <v>100%</v>
      </c>
    </row>
    <row r="276" spans="1:13" s="61" customFormat="1" ht="91.5" customHeight="1" x14ac:dyDescent="0.25">
      <c r="A276" s="75" t="s">
        <v>1152</v>
      </c>
      <c r="B276" s="74" t="s">
        <v>1049</v>
      </c>
      <c r="C276" s="21" t="s">
        <v>1293</v>
      </c>
      <c r="D276" s="22" t="s">
        <v>1355</v>
      </c>
      <c r="E276" s="32" t="s">
        <v>1226</v>
      </c>
      <c r="F276" s="24">
        <v>43580</v>
      </c>
      <c r="G276" s="56">
        <v>29000173</v>
      </c>
      <c r="H276" s="21" t="s">
        <v>179</v>
      </c>
      <c r="I276" s="49"/>
      <c r="J276" s="49"/>
      <c r="K276" s="118">
        <v>43580</v>
      </c>
      <c r="L276" s="118">
        <v>43823</v>
      </c>
      <c r="M276" s="22" t="str">
        <f t="shared" si="6"/>
        <v>27%</v>
      </c>
    </row>
    <row r="277" spans="1:13" s="61" customFormat="1" ht="65.099999999999994" customHeight="1" x14ac:dyDescent="0.25">
      <c r="A277" s="75" t="s">
        <v>1153</v>
      </c>
      <c r="B277" s="74" t="s">
        <v>1340</v>
      </c>
      <c r="C277" s="21" t="s">
        <v>1294</v>
      </c>
      <c r="D277" s="22" t="s">
        <v>1356</v>
      </c>
      <c r="E277" s="32" t="s">
        <v>1227</v>
      </c>
      <c r="F277" s="24">
        <v>43580</v>
      </c>
      <c r="G277" s="56">
        <v>83000000</v>
      </c>
      <c r="H277" s="21" t="s">
        <v>174</v>
      </c>
      <c r="I277" s="49"/>
      <c r="J277" s="49"/>
      <c r="K277" s="118">
        <v>43581</v>
      </c>
      <c r="L277" s="118">
        <v>43733</v>
      </c>
      <c r="M277" s="22" t="str">
        <f t="shared" si="6"/>
        <v>43%</v>
      </c>
    </row>
    <row r="278" spans="1:13" s="61" customFormat="1" ht="65.099999999999994" customHeight="1" x14ac:dyDescent="0.25">
      <c r="A278" s="75" t="s">
        <v>1154</v>
      </c>
      <c r="B278" s="74" t="s">
        <v>203</v>
      </c>
      <c r="C278" s="21" t="s">
        <v>661</v>
      </c>
      <c r="D278" s="22" t="s">
        <v>993</v>
      </c>
      <c r="E278" s="32" t="s">
        <v>1228</v>
      </c>
      <c r="F278" s="24">
        <v>43580</v>
      </c>
      <c r="G278" s="56">
        <v>292837056</v>
      </c>
      <c r="H278" s="21" t="s">
        <v>1397</v>
      </c>
      <c r="I278" s="49"/>
      <c r="J278" s="49"/>
      <c r="K278" s="118">
        <v>43580</v>
      </c>
      <c r="L278" s="118">
        <v>43830</v>
      </c>
      <c r="M278" s="22" t="str">
        <f t="shared" si="6"/>
        <v>26%</v>
      </c>
    </row>
    <row r="279" spans="1:13" s="61" customFormat="1" ht="65.099999999999994" customHeight="1" x14ac:dyDescent="0.25">
      <c r="A279" s="75" t="s">
        <v>1155</v>
      </c>
      <c r="B279" s="74" t="s">
        <v>263</v>
      </c>
      <c r="C279" s="21" t="s">
        <v>1295</v>
      </c>
      <c r="D279" s="22" t="s">
        <v>1357</v>
      </c>
      <c r="E279" s="32" t="s">
        <v>1229</v>
      </c>
      <c r="F279" s="24">
        <v>43580</v>
      </c>
      <c r="G279" s="56">
        <v>7311300</v>
      </c>
      <c r="H279" s="21" t="s">
        <v>180</v>
      </c>
      <c r="I279" s="49"/>
      <c r="J279" s="49"/>
      <c r="K279" s="118">
        <v>43584</v>
      </c>
      <c r="L279" s="118">
        <v>43644</v>
      </c>
      <c r="M279" s="22" t="str">
        <f t="shared" si="6"/>
        <v>100%</v>
      </c>
    </row>
    <row r="280" spans="1:13" s="61" customFormat="1" ht="65.099999999999994" customHeight="1" x14ac:dyDescent="0.25">
      <c r="A280" s="75" t="s">
        <v>1156</v>
      </c>
      <c r="B280" s="74" t="s">
        <v>1049</v>
      </c>
      <c r="C280" s="21" t="s">
        <v>1296</v>
      </c>
      <c r="D280" s="22" t="s">
        <v>1358</v>
      </c>
      <c r="E280" s="32" t="s">
        <v>1230</v>
      </c>
      <c r="F280" s="24">
        <v>43584</v>
      </c>
      <c r="G280" s="56">
        <v>19687500</v>
      </c>
      <c r="H280" s="21" t="s">
        <v>181</v>
      </c>
      <c r="I280" s="49"/>
      <c r="J280" s="49"/>
      <c r="K280" s="118">
        <v>43585</v>
      </c>
      <c r="L280" s="118">
        <v>43798</v>
      </c>
      <c r="M280" s="22" t="str">
        <f t="shared" si="6"/>
        <v>29%</v>
      </c>
    </row>
    <row r="281" spans="1:13" s="61" customFormat="1" ht="91.5" customHeight="1" x14ac:dyDescent="0.25">
      <c r="A281" s="75" t="s">
        <v>1157</v>
      </c>
      <c r="B281" s="74" t="s">
        <v>1340</v>
      </c>
      <c r="C281" s="21" t="s">
        <v>1297</v>
      </c>
      <c r="D281" s="22" t="s">
        <v>1359</v>
      </c>
      <c r="E281" s="32" t="s">
        <v>1231</v>
      </c>
      <c r="F281" s="24">
        <v>43584</v>
      </c>
      <c r="G281" s="56">
        <v>7140000</v>
      </c>
      <c r="H281" s="21" t="s">
        <v>181</v>
      </c>
      <c r="I281" s="49"/>
      <c r="J281" s="49"/>
      <c r="K281" s="118">
        <v>43585</v>
      </c>
      <c r="L281" s="118">
        <v>43798</v>
      </c>
      <c r="M281" s="22" t="str">
        <f t="shared" si="6"/>
        <v>29%</v>
      </c>
    </row>
    <row r="282" spans="1:13" s="61" customFormat="1" ht="105" customHeight="1" x14ac:dyDescent="0.25">
      <c r="A282" s="75" t="s">
        <v>1158</v>
      </c>
      <c r="B282" s="22" t="s">
        <v>1340</v>
      </c>
      <c r="C282" s="21" t="s">
        <v>1298</v>
      </c>
      <c r="D282" s="22" t="s">
        <v>1360</v>
      </c>
      <c r="E282" s="32" t="s">
        <v>1232</v>
      </c>
      <c r="F282" s="24">
        <v>43585</v>
      </c>
      <c r="G282" s="56">
        <v>1000000000</v>
      </c>
      <c r="H282" s="21" t="s">
        <v>179</v>
      </c>
      <c r="I282" s="49"/>
      <c r="J282" s="49"/>
      <c r="K282" s="118">
        <v>43586</v>
      </c>
      <c r="L282" s="118">
        <v>43830</v>
      </c>
      <c r="M282" s="22" t="str">
        <f t="shared" si="6"/>
        <v>25%</v>
      </c>
    </row>
    <row r="283" spans="1:13" s="61" customFormat="1" ht="101.25" customHeight="1" x14ac:dyDescent="0.25">
      <c r="A283" s="75" t="s">
        <v>1159</v>
      </c>
      <c r="B283" s="74" t="s">
        <v>1340</v>
      </c>
      <c r="C283" s="21" t="s">
        <v>1101</v>
      </c>
      <c r="D283" s="22" t="s">
        <v>1124</v>
      </c>
      <c r="E283" s="32" t="s">
        <v>1233</v>
      </c>
      <c r="F283" s="24">
        <v>43585</v>
      </c>
      <c r="G283" s="56">
        <v>137171288</v>
      </c>
      <c r="H283" s="21" t="s">
        <v>179</v>
      </c>
      <c r="I283" s="49"/>
      <c r="J283" s="49"/>
      <c r="K283" s="118">
        <v>43585</v>
      </c>
      <c r="L283" s="118">
        <v>43828</v>
      </c>
      <c r="M283" s="22" t="str">
        <f t="shared" si="6"/>
        <v>25%</v>
      </c>
    </row>
    <row r="284" spans="1:13" s="61" customFormat="1" ht="65.099999999999994" customHeight="1" x14ac:dyDescent="0.25">
      <c r="A284" s="75" t="s">
        <v>1160</v>
      </c>
      <c r="B284" s="74" t="s">
        <v>243</v>
      </c>
      <c r="C284" s="21" t="s">
        <v>1299</v>
      </c>
      <c r="D284" s="22" t="s">
        <v>1361</v>
      </c>
      <c r="E284" s="32" t="s">
        <v>1234</v>
      </c>
      <c r="F284" s="24">
        <v>43585</v>
      </c>
      <c r="G284" s="56">
        <v>36000000</v>
      </c>
      <c r="H284" s="21" t="s">
        <v>179</v>
      </c>
      <c r="I284" s="49"/>
      <c r="J284" s="49"/>
      <c r="K284" s="118">
        <v>43585</v>
      </c>
      <c r="L284" s="118">
        <v>43828</v>
      </c>
      <c r="M284" s="22" t="str">
        <f t="shared" si="6"/>
        <v>25%</v>
      </c>
    </row>
    <row r="285" spans="1:13" s="61" customFormat="1" ht="65.099999999999994" customHeight="1" x14ac:dyDescent="0.25">
      <c r="A285" s="75" t="s">
        <v>1161</v>
      </c>
      <c r="B285" s="74" t="s">
        <v>203</v>
      </c>
      <c r="C285" s="21" t="s">
        <v>614</v>
      </c>
      <c r="D285" s="22" t="s">
        <v>855</v>
      </c>
      <c r="E285" s="32" t="s">
        <v>1235</v>
      </c>
      <c r="F285" s="24">
        <v>43585</v>
      </c>
      <c r="G285" s="56">
        <v>97295588</v>
      </c>
      <c r="H285" s="21" t="s">
        <v>1007</v>
      </c>
      <c r="I285" s="49"/>
      <c r="J285" s="49"/>
      <c r="K285" s="118">
        <v>43586</v>
      </c>
      <c r="L285" s="118">
        <v>43708</v>
      </c>
      <c r="M285" s="22" t="str">
        <f t="shared" si="6"/>
        <v>49%</v>
      </c>
    </row>
    <row r="286" spans="1:13" s="61" customFormat="1" ht="65.099999999999994" customHeight="1" x14ac:dyDescent="0.25">
      <c r="A286" s="75" t="s">
        <v>1162</v>
      </c>
      <c r="B286" s="74" t="s">
        <v>203</v>
      </c>
      <c r="C286" s="21" t="s">
        <v>614</v>
      </c>
      <c r="D286" s="22" t="s">
        <v>855</v>
      </c>
      <c r="E286" s="32" t="s">
        <v>148</v>
      </c>
      <c r="F286" s="24">
        <v>43585</v>
      </c>
      <c r="G286" s="56">
        <v>20408516</v>
      </c>
      <c r="H286" s="21" t="s">
        <v>1007</v>
      </c>
      <c r="I286" s="49"/>
      <c r="J286" s="49"/>
      <c r="K286" s="118">
        <v>43586</v>
      </c>
      <c r="L286" s="118">
        <v>43708</v>
      </c>
      <c r="M286" s="22" t="str">
        <f t="shared" si="6"/>
        <v>49%</v>
      </c>
    </row>
    <row r="287" spans="1:13" s="61" customFormat="1" ht="64.5" customHeight="1" x14ac:dyDescent="0.25">
      <c r="A287" s="75" t="s">
        <v>1163</v>
      </c>
      <c r="B287" s="74" t="s">
        <v>203</v>
      </c>
      <c r="C287" s="21" t="s">
        <v>614</v>
      </c>
      <c r="D287" s="22" t="s">
        <v>855</v>
      </c>
      <c r="E287" s="32" t="s">
        <v>1236</v>
      </c>
      <c r="F287" s="24">
        <v>43585</v>
      </c>
      <c r="G287" s="56">
        <v>24151260</v>
      </c>
      <c r="H287" s="21" t="s">
        <v>1007</v>
      </c>
      <c r="I287" s="49"/>
      <c r="J287" s="49"/>
      <c r="K287" s="118">
        <v>43586</v>
      </c>
      <c r="L287" s="118">
        <v>43708</v>
      </c>
      <c r="M287" s="22" t="str">
        <f t="shared" si="6"/>
        <v>49%</v>
      </c>
    </row>
    <row r="288" spans="1:13" s="61" customFormat="1" ht="65.099999999999994" customHeight="1" x14ac:dyDescent="0.25">
      <c r="A288" s="75" t="s">
        <v>1164</v>
      </c>
      <c r="B288" s="74" t="s">
        <v>203</v>
      </c>
      <c r="C288" s="21" t="s">
        <v>614</v>
      </c>
      <c r="D288" s="22" t="s">
        <v>855</v>
      </c>
      <c r="E288" s="32" t="s">
        <v>1237</v>
      </c>
      <c r="F288" s="24">
        <v>43585</v>
      </c>
      <c r="G288" s="56">
        <v>24275364</v>
      </c>
      <c r="H288" s="21" t="s">
        <v>1007</v>
      </c>
      <c r="I288" s="49"/>
      <c r="J288" s="49"/>
      <c r="K288" s="118">
        <v>43586</v>
      </c>
      <c r="L288" s="118">
        <v>43708</v>
      </c>
      <c r="M288" s="22" t="str">
        <f t="shared" si="6"/>
        <v>49%</v>
      </c>
    </row>
    <row r="289" spans="1:13" s="61" customFormat="1" ht="65.099999999999994" customHeight="1" x14ac:dyDescent="0.25">
      <c r="A289" s="75" t="s">
        <v>1165</v>
      </c>
      <c r="B289" s="74" t="s">
        <v>1343</v>
      </c>
      <c r="C289" s="21" t="s">
        <v>1300</v>
      </c>
      <c r="D289" s="22" t="s">
        <v>1362</v>
      </c>
      <c r="E289" s="32" t="s">
        <v>1238</v>
      </c>
      <c r="F289" s="24">
        <v>43585</v>
      </c>
      <c r="G289" s="56">
        <v>201496244</v>
      </c>
      <c r="H289" s="21" t="s">
        <v>1398</v>
      </c>
      <c r="I289" s="49"/>
      <c r="J289" s="49"/>
      <c r="K289" s="118">
        <v>43587</v>
      </c>
      <c r="L289" s="118">
        <v>43830</v>
      </c>
      <c r="M289" s="22" t="str">
        <f t="shared" si="6"/>
        <v>24%</v>
      </c>
    </row>
    <row r="290" spans="1:13" s="61" customFormat="1" ht="65.099999999999994" customHeight="1" x14ac:dyDescent="0.25">
      <c r="A290" s="75" t="s">
        <v>1166</v>
      </c>
      <c r="B290" s="74" t="s">
        <v>203</v>
      </c>
      <c r="C290" s="21" t="s">
        <v>1301</v>
      </c>
      <c r="D290" s="22" t="s">
        <v>1363</v>
      </c>
      <c r="E290" s="32" t="s">
        <v>1239</v>
      </c>
      <c r="F290" s="24">
        <v>43585</v>
      </c>
      <c r="G290" s="108" t="s">
        <v>1394</v>
      </c>
      <c r="H290" s="21" t="s">
        <v>172</v>
      </c>
      <c r="I290" s="49"/>
      <c r="J290" s="49"/>
      <c r="K290" s="118">
        <v>43585</v>
      </c>
      <c r="L290" s="118">
        <v>43950</v>
      </c>
      <c r="M290" s="22" t="str">
        <f t="shared" si="6"/>
        <v>17%</v>
      </c>
    </row>
    <row r="291" spans="1:13" s="61" customFormat="1" ht="65.099999999999994" customHeight="1" x14ac:dyDescent="0.25">
      <c r="A291" s="75" t="s">
        <v>1167</v>
      </c>
      <c r="B291" s="74" t="s">
        <v>1339</v>
      </c>
      <c r="C291" s="21" t="s">
        <v>1302</v>
      </c>
      <c r="D291" s="22" t="s">
        <v>1364</v>
      </c>
      <c r="E291" s="32" t="s">
        <v>1240</v>
      </c>
      <c r="F291" s="24">
        <v>43588</v>
      </c>
      <c r="G291" s="56">
        <v>19800000</v>
      </c>
      <c r="H291" s="21" t="s">
        <v>1399</v>
      </c>
      <c r="I291" s="49"/>
      <c r="J291" s="49"/>
      <c r="K291" s="118">
        <v>43591</v>
      </c>
      <c r="L291" s="118">
        <v>43605</v>
      </c>
      <c r="M291" s="22" t="str">
        <f t="shared" si="6"/>
        <v>100%</v>
      </c>
    </row>
    <row r="292" spans="1:13" s="61" customFormat="1" ht="92.25" customHeight="1" x14ac:dyDescent="0.25">
      <c r="A292" s="75" t="s">
        <v>1168</v>
      </c>
      <c r="B292" s="74" t="s">
        <v>1344</v>
      </c>
      <c r="C292" s="21" t="s">
        <v>1303</v>
      </c>
      <c r="D292" s="22" t="s">
        <v>1365</v>
      </c>
      <c r="E292" s="32" t="s">
        <v>1241</v>
      </c>
      <c r="F292" s="24">
        <v>43588</v>
      </c>
      <c r="G292" s="56">
        <v>12500000</v>
      </c>
      <c r="H292" s="21" t="s">
        <v>174</v>
      </c>
      <c r="I292" s="49"/>
      <c r="J292" s="49"/>
      <c r="K292" s="118">
        <v>43588</v>
      </c>
      <c r="L292" s="118">
        <v>43740</v>
      </c>
      <c r="M292" s="22" t="str">
        <f t="shared" si="6"/>
        <v>38%</v>
      </c>
    </row>
    <row r="293" spans="1:13" s="61" customFormat="1" ht="82.5" customHeight="1" x14ac:dyDescent="0.25">
      <c r="A293" s="75" t="s">
        <v>1169</v>
      </c>
      <c r="B293" s="74" t="s">
        <v>1344</v>
      </c>
      <c r="C293" s="21" t="s">
        <v>1304</v>
      </c>
      <c r="D293" s="22" t="s">
        <v>1366</v>
      </c>
      <c r="E293" s="32" t="s">
        <v>1242</v>
      </c>
      <c r="F293" s="24">
        <v>43588</v>
      </c>
      <c r="G293" s="56">
        <v>12500000</v>
      </c>
      <c r="H293" s="21" t="s">
        <v>174</v>
      </c>
      <c r="I293" s="49"/>
      <c r="J293" s="49"/>
      <c r="K293" s="118">
        <v>43588</v>
      </c>
      <c r="L293" s="118">
        <v>43740</v>
      </c>
      <c r="M293" s="22" t="str">
        <f t="shared" si="6"/>
        <v>38%</v>
      </c>
    </row>
    <row r="294" spans="1:13" s="61" customFormat="1" ht="102.75" customHeight="1" x14ac:dyDescent="0.25">
      <c r="A294" s="75" t="s">
        <v>1170</v>
      </c>
      <c r="B294" s="74" t="s">
        <v>1344</v>
      </c>
      <c r="C294" s="21" t="s">
        <v>1305</v>
      </c>
      <c r="D294" s="22" t="s">
        <v>1367</v>
      </c>
      <c r="E294" s="32" t="s">
        <v>1243</v>
      </c>
      <c r="F294" s="24">
        <v>43591</v>
      </c>
      <c r="G294" s="56">
        <v>12500000</v>
      </c>
      <c r="H294" s="21" t="s">
        <v>174</v>
      </c>
      <c r="I294" s="49"/>
      <c r="J294" s="49"/>
      <c r="K294" s="118">
        <v>43591</v>
      </c>
      <c r="L294" s="118">
        <v>43743</v>
      </c>
      <c r="M294" s="22" t="str">
        <f t="shared" si="6"/>
        <v>36%</v>
      </c>
    </row>
    <row r="295" spans="1:13" s="61" customFormat="1" ht="65.099999999999994" customHeight="1" x14ac:dyDescent="0.25">
      <c r="A295" s="75" t="s">
        <v>1171</v>
      </c>
      <c r="B295" s="74" t="s">
        <v>1049</v>
      </c>
      <c r="C295" s="21" t="s">
        <v>1306</v>
      </c>
      <c r="D295" s="22" t="s">
        <v>1368</v>
      </c>
      <c r="E295" s="32" t="s">
        <v>1244</v>
      </c>
      <c r="F295" s="24">
        <v>43591</v>
      </c>
      <c r="G295" s="56">
        <v>19687500</v>
      </c>
      <c r="H295" s="21" t="s">
        <v>181</v>
      </c>
      <c r="I295" s="49"/>
      <c r="J295" s="49"/>
      <c r="K295" s="118">
        <v>43591</v>
      </c>
      <c r="L295" s="118">
        <v>43804</v>
      </c>
      <c r="M295" s="22" t="str">
        <f t="shared" si="6"/>
        <v>26%</v>
      </c>
    </row>
    <row r="296" spans="1:13" s="61" customFormat="1" ht="65.099999999999994" customHeight="1" x14ac:dyDescent="0.25">
      <c r="A296" s="75" t="s">
        <v>1172</v>
      </c>
      <c r="B296" s="74" t="s">
        <v>1343</v>
      </c>
      <c r="C296" s="21" t="s">
        <v>1307</v>
      </c>
      <c r="D296" s="22" t="s">
        <v>1369</v>
      </c>
      <c r="E296" s="23" t="s">
        <v>1245</v>
      </c>
      <c r="F296" s="24">
        <v>43594</v>
      </c>
      <c r="G296" s="56">
        <v>8467445</v>
      </c>
      <c r="H296" s="21" t="s">
        <v>180</v>
      </c>
      <c r="I296" s="49"/>
      <c r="J296" s="49"/>
      <c r="K296" s="118">
        <v>43594</v>
      </c>
      <c r="L296" s="118">
        <v>43654</v>
      </c>
      <c r="M296" s="22" t="str">
        <f t="shared" si="6"/>
        <v>87%</v>
      </c>
    </row>
    <row r="297" spans="1:13" s="61" customFormat="1" ht="97.5" customHeight="1" x14ac:dyDescent="0.25">
      <c r="A297" s="75" t="s">
        <v>1173</v>
      </c>
      <c r="B297" s="74" t="s">
        <v>243</v>
      </c>
      <c r="C297" s="21" t="s">
        <v>202</v>
      </c>
      <c r="D297" s="22" t="s">
        <v>199</v>
      </c>
      <c r="E297" s="23" t="s">
        <v>1246</v>
      </c>
      <c r="F297" s="24">
        <v>43594</v>
      </c>
      <c r="G297" s="56">
        <v>900450000</v>
      </c>
      <c r="H297" s="21" t="s">
        <v>1007</v>
      </c>
      <c r="I297" s="49"/>
      <c r="J297" s="49"/>
      <c r="K297" s="118">
        <v>43594</v>
      </c>
      <c r="L297" s="118">
        <v>43716</v>
      </c>
      <c r="M297" s="22" t="str">
        <f t="shared" si="6"/>
        <v>43%</v>
      </c>
    </row>
    <row r="298" spans="1:13" s="61" customFormat="1" ht="65.099999999999994" customHeight="1" x14ac:dyDescent="0.25">
      <c r="A298" s="75" t="s">
        <v>1174</v>
      </c>
      <c r="B298" s="74" t="s">
        <v>1343</v>
      </c>
      <c r="C298" s="21" t="s">
        <v>1308</v>
      </c>
      <c r="D298" s="22" t="s">
        <v>1370</v>
      </c>
      <c r="E298" s="23" t="s">
        <v>1247</v>
      </c>
      <c r="F298" s="24">
        <v>43595</v>
      </c>
      <c r="G298" s="36">
        <v>50000000</v>
      </c>
      <c r="H298" s="22" t="s">
        <v>174</v>
      </c>
      <c r="I298" s="49"/>
      <c r="J298" s="49"/>
      <c r="K298" s="118">
        <v>43595</v>
      </c>
      <c r="L298" s="118">
        <v>43747</v>
      </c>
      <c r="M298" s="22" t="str">
        <f t="shared" si="6"/>
        <v>34%</v>
      </c>
    </row>
    <row r="299" spans="1:13" s="61" customFormat="1" ht="65.099999999999994" customHeight="1" x14ac:dyDescent="0.25">
      <c r="A299" s="75" t="s">
        <v>1175</v>
      </c>
      <c r="B299" s="74" t="s">
        <v>1342</v>
      </c>
      <c r="C299" s="21" t="s">
        <v>1309</v>
      </c>
      <c r="D299" s="22" t="s">
        <v>1371</v>
      </c>
      <c r="E299" s="23" t="s">
        <v>1248</v>
      </c>
      <c r="F299" s="24">
        <v>43598</v>
      </c>
      <c r="G299" s="36">
        <v>50000000</v>
      </c>
      <c r="H299" s="22" t="s">
        <v>1007</v>
      </c>
      <c r="I299" s="49"/>
      <c r="J299" s="49"/>
      <c r="K299" s="118">
        <v>43598</v>
      </c>
      <c r="L299" s="118">
        <v>43720</v>
      </c>
      <c r="M299" s="22" t="str">
        <f t="shared" si="6"/>
        <v>39%</v>
      </c>
    </row>
    <row r="300" spans="1:13" s="61" customFormat="1" ht="86.25" customHeight="1" x14ac:dyDescent="0.25">
      <c r="A300" s="75" t="s">
        <v>1176</v>
      </c>
      <c r="B300" s="74" t="s">
        <v>1339</v>
      </c>
      <c r="C300" s="21" t="s">
        <v>67</v>
      </c>
      <c r="D300" s="22" t="s">
        <v>962</v>
      </c>
      <c r="E300" s="23" t="s">
        <v>1249</v>
      </c>
      <c r="F300" s="24">
        <v>43599</v>
      </c>
      <c r="G300" s="36">
        <v>200000000</v>
      </c>
      <c r="H300" s="22" t="s">
        <v>180</v>
      </c>
      <c r="I300" s="21" t="s">
        <v>1421</v>
      </c>
      <c r="J300" s="22" t="s">
        <v>1422</v>
      </c>
      <c r="K300" s="118">
        <v>43567</v>
      </c>
      <c r="L300" s="118">
        <v>43688</v>
      </c>
      <c r="M300" s="22" t="str">
        <f t="shared" si="6"/>
        <v>65%</v>
      </c>
    </row>
    <row r="301" spans="1:13" s="61" customFormat="1" ht="92.25" customHeight="1" x14ac:dyDescent="0.25">
      <c r="A301" s="75" t="s">
        <v>1177</v>
      </c>
      <c r="B301" s="21" t="s">
        <v>1343</v>
      </c>
      <c r="C301" s="21" t="s">
        <v>1310</v>
      </c>
      <c r="D301" s="22" t="s">
        <v>1372</v>
      </c>
      <c r="E301" s="23" t="s">
        <v>1250</v>
      </c>
      <c r="F301" s="24">
        <v>43599</v>
      </c>
      <c r="G301" s="36">
        <v>22400000</v>
      </c>
      <c r="H301" s="21" t="s">
        <v>1400</v>
      </c>
      <c r="I301" s="49"/>
      <c r="J301" s="49"/>
      <c r="K301" s="118">
        <v>43599</v>
      </c>
      <c r="L301" s="118">
        <v>43830</v>
      </c>
      <c r="M301" s="22" t="str">
        <f t="shared" si="6"/>
        <v>20%</v>
      </c>
    </row>
    <row r="302" spans="1:13" s="61" customFormat="1" ht="81.75" customHeight="1" x14ac:dyDescent="0.25">
      <c r="A302" s="75" t="s">
        <v>1178</v>
      </c>
      <c r="B302" s="74" t="s">
        <v>263</v>
      </c>
      <c r="C302" s="21" t="s">
        <v>1311</v>
      </c>
      <c r="D302" s="22" t="s">
        <v>1373</v>
      </c>
      <c r="E302" s="23" t="s">
        <v>1251</v>
      </c>
      <c r="F302" s="24">
        <v>43600</v>
      </c>
      <c r="G302" s="36">
        <v>280000000</v>
      </c>
      <c r="H302" s="22" t="s">
        <v>181</v>
      </c>
      <c r="I302" s="49"/>
      <c r="J302" s="49"/>
      <c r="K302" s="118">
        <v>43600</v>
      </c>
      <c r="L302" s="118">
        <v>43813</v>
      </c>
      <c r="M302" s="22" t="str">
        <f t="shared" si="6"/>
        <v>22%</v>
      </c>
    </row>
    <row r="303" spans="1:13" s="61" customFormat="1" ht="65.099999999999994" customHeight="1" x14ac:dyDescent="0.25">
      <c r="A303" s="75" t="s">
        <v>1179</v>
      </c>
      <c r="B303" s="74" t="s">
        <v>1339</v>
      </c>
      <c r="C303" s="21" t="s">
        <v>1312</v>
      </c>
      <c r="D303" s="22" t="s">
        <v>1374</v>
      </c>
      <c r="E303" s="23" t="s">
        <v>1252</v>
      </c>
      <c r="F303" s="24">
        <v>43601</v>
      </c>
      <c r="G303" s="36">
        <v>1438905699</v>
      </c>
      <c r="H303" s="22" t="s">
        <v>180</v>
      </c>
      <c r="I303" s="49"/>
      <c r="J303" s="49"/>
      <c r="K303" s="118">
        <v>43609</v>
      </c>
      <c r="L303" s="118">
        <v>43669</v>
      </c>
      <c r="M303" s="22" t="str">
        <f t="shared" si="6"/>
        <v>62%</v>
      </c>
    </row>
    <row r="304" spans="1:13" s="61" customFormat="1" ht="72" customHeight="1" x14ac:dyDescent="0.25">
      <c r="A304" s="75" t="s">
        <v>1180</v>
      </c>
      <c r="B304" s="74" t="s">
        <v>1049</v>
      </c>
      <c r="C304" s="21" t="s">
        <v>131</v>
      </c>
      <c r="D304" s="22" t="s">
        <v>924</v>
      </c>
      <c r="E304" s="23" t="s">
        <v>1253</v>
      </c>
      <c r="F304" s="24">
        <v>43601</v>
      </c>
      <c r="G304" s="36">
        <v>375000000</v>
      </c>
      <c r="H304" s="22" t="s">
        <v>181</v>
      </c>
      <c r="I304" s="49"/>
      <c r="J304" s="49"/>
      <c r="K304" s="118">
        <v>43602</v>
      </c>
      <c r="L304" s="118">
        <v>43815</v>
      </c>
      <c r="M304" s="22" t="str">
        <f t="shared" si="6"/>
        <v>21%</v>
      </c>
    </row>
    <row r="305" spans="1:13" s="61" customFormat="1" ht="65.099999999999994" customHeight="1" x14ac:dyDescent="0.25">
      <c r="A305" s="75" t="s">
        <v>1181</v>
      </c>
      <c r="B305" s="75" t="s">
        <v>1340</v>
      </c>
      <c r="C305" s="21" t="s">
        <v>1313</v>
      </c>
      <c r="D305" s="22" t="s">
        <v>1375</v>
      </c>
      <c r="E305" s="23" t="s">
        <v>1254</v>
      </c>
      <c r="F305" s="24">
        <v>43602</v>
      </c>
      <c r="G305" s="36">
        <v>400000000</v>
      </c>
      <c r="H305" s="22" t="s">
        <v>181</v>
      </c>
      <c r="I305" s="49"/>
      <c r="J305" s="49"/>
      <c r="K305" s="118">
        <v>43602</v>
      </c>
      <c r="L305" s="118">
        <v>43815</v>
      </c>
      <c r="M305" s="22" t="str">
        <f t="shared" si="6"/>
        <v>21%</v>
      </c>
    </row>
    <row r="306" spans="1:13" s="61" customFormat="1" ht="65.099999999999994" customHeight="1" x14ac:dyDescent="0.25">
      <c r="A306" s="75" t="s">
        <v>1182</v>
      </c>
      <c r="B306" s="74" t="s">
        <v>263</v>
      </c>
      <c r="C306" s="21" t="s">
        <v>1314</v>
      </c>
      <c r="D306" s="22" t="s">
        <v>1376</v>
      </c>
      <c r="E306" s="23" t="s">
        <v>1255</v>
      </c>
      <c r="F306" s="24">
        <v>43602</v>
      </c>
      <c r="G306" s="36">
        <v>250000000</v>
      </c>
      <c r="H306" s="21" t="s">
        <v>1401</v>
      </c>
      <c r="I306" s="49"/>
      <c r="J306" s="49"/>
      <c r="K306" s="118">
        <v>43602</v>
      </c>
      <c r="L306" s="118">
        <v>43830</v>
      </c>
      <c r="M306" s="22" t="str">
        <f t="shared" si="6"/>
        <v>19%</v>
      </c>
    </row>
    <row r="307" spans="1:13" s="61" customFormat="1" ht="81.75" customHeight="1" x14ac:dyDescent="0.25">
      <c r="A307" s="75" t="s">
        <v>1183</v>
      </c>
      <c r="B307" s="74" t="s">
        <v>1345</v>
      </c>
      <c r="C307" s="21" t="s">
        <v>1315</v>
      </c>
      <c r="D307" s="22" t="s">
        <v>1377</v>
      </c>
      <c r="E307" s="23" t="s">
        <v>1256</v>
      </c>
      <c r="F307" s="24">
        <v>43602</v>
      </c>
      <c r="G307" s="36">
        <v>13700000</v>
      </c>
      <c r="H307" s="21" t="s">
        <v>1402</v>
      </c>
      <c r="I307" s="49"/>
      <c r="J307" s="49"/>
      <c r="K307" s="118">
        <v>43602</v>
      </c>
      <c r="L307" s="118">
        <v>43741</v>
      </c>
      <c r="M307" s="22" t="str">
        <f t="shared" si="6"/>
        <v>32%</v>
      </c>
    </row>
    <row r="308" spans="1:13" s="61" customFormat="1" ht="95.25" customHeight="1" x14ac:dyDescent="0.25">
      <c r="A308" s="75" t="s">
        <v>1184</v>
      </c>
      <c r="B308" s="21" t="s">
        <v>1340</v>
      </c>
      <c r="C308" s="21" t="s">
        <v>1316</v>
      </c>
      <c r="D308" s="22" t="s">
        <v>1378</v>
      </c>
      <c r="E308" s="23" t="s">
        <v>1257</v>
      </c>
      <c r="F308" s="24">
        <v>43602</v>
      </c>
      <c r="G308" s="36">
        <v>10855000</v>
      </c>
      <c r="H308" s="21" t="s">
        <v>1403</v>
      </c>
      <c r="I308" s="49"/>
      <c r="J308" s="49"/>
      <c r="K308" s="118">
        <v>43602</v>
      </c>
      <c r="L308" s="118">
        <v>43799</v>
      </c>
      <c r="M308" s="22" t="str">
        <f t="shared" si="6"/>
        <v>22%</v>
      </c>
    </row>
    <row r="309" spans="1:13" s="61" customFormat="1" ht="65.099999999999994" customHeight="1" x14ac:dyDescent="0.25">
      <c r="A309" s="75" t="s">
        <v>1185</v>
      </c>
      <c r="B309" s="74" t="s">
        <v>243</v>
      </c>
      <c r="C309" s="21" t="s">
        <v>1317</v>
      </c>
      <c r="D309" s="22" t="s">
        <v>1379</v>
      </c>
      <c r="E309" s="23" t="s">
        <v>1258</v>
      </c>
      <c r="F309" s="24">
        <v>43605</v>
      </c>
      <c r="G309" s="36">
        <v>67727505</v>
      </c>
      <c r="H309" s="22" t="s">
        <v>181</v>
      </c>
      <c r="I309" s="49"/>
      <c r="J309" s="49"/>
      <c r="K309" s="118">
        <v>43607</v>
      </c>
      <c r="L309" s="118">
        <v>43820</v>
      </c>
      <c r="M309" s="22" t="str">
        <f t="shared" si="6"/>
        <v>18%</v>
      </c>
    </row>
    <row r="310" spans="1:13" s="61" customFormat="1" ht="65.099999999999994" customHeight="1" x14ac:dyDescent="0.25">
      <c r="A310" s="75" t="s">
        <v>1186</v>
      </c>
      <c r="B310" s="74" t="s">
        <v>1340</v>
      </c>
      <c r="C310" s="21" t="s">
        <v>1318</v>
      </c>
      <c r="D310" s="22" t="s">
        <v>1380</v>
      </c>
      <c r="E310" s="23" t="s">
        <v>1259</v>
      </c>
      <c r="F310" s="24">
        <v>43607</v>
      </c>
      <c r="G310" s="36">
        <v>60000000</v>
      </c>
      <c r="H310" s="22" t="s">
        <v>181</v>
      </c>
      <c r="I310" s="49"/>
      <c r="J310" s="49"/>
      <c r="K310" s="118">
        <v>43607</v>
      </c>
      <c r="L310" s="118">
        <v>43820</v>
      </c>
      <c r="M310" s="22" t="str">
        <f t="shared" si="6"/>
        <v>18%</v>
      </c>
    </row>
    <row r="311" spans="1:13" s="61" customFormat="1" ht="65.099999999999994" customHeight="1" x14ac:dyDescent="0.25">
      <c r="A311" s="75" t="s">
        <v>1187</v>
      </c>
      <c r="B311" s="22" t="s">
        <v>194</v>
      </c>
      <c r="C311" s="21" t="s">
        <v>1319</v>
      </c>
      <c r="D311" s="22" t="s">
        <v>1381</v>
      </c>
      <c r="E311" s="23" t="s">
        <v>1260</v>
      </c>
      <c r="F311" s="24">
        <v>43607</v>
      </c>
      <c r="G311" s="36">
        <v>53391191</v>
      </c>
      <c r="H311" s="21" t="s">
        <v>1404</v>
      </c>
      <c r="I311" s="49"/>
      <c r="J311" s="49"/>
      <c r="K311" s="118">
        <v>43609</v>
      </c>
      <c r="L311" s="118">
        <v>43830</v>
      </c>
      <c r="M311" s="22" t="str">
        <f t="shared" si="6"/>
        <v>17%</v>
      </c>
    </row>
    <row r="312" spans="1:13" s="61" customFormat="1" ht="65.099999999999994" customHeight="1" x14ac:dyDescent="0.25">
      <c r="A312" s="75" t="s">
        <v>1188</v>
      </c>
      <c r="B312" s="74" t="s">
        <v>243</v>
      </c>
      <c r="C312" s="21" t="s">
        <v>332</v>
      </c>
      <c r="D312" s="22" t="s">
        <v>905</v>
      </c>
      <c r="E312" s="23" t="s">
        <v>1261</v>
      </c>
      <c r="F312" s="24">
        <v>43609</v>
      </c>
      <c r="G312" s="36">
        <v>44800000</v>
      </c>
      <c r="H312" s="22" t="s">
        <v>181</v>
      </c>
      <c r="I312" s="49"/>
      <c r="J312" s="49"/>
      <c r="K312" s="118">
        <v>43612</v>
      </c>
      <c r="L312" s="118">
        <v>43825</v>
      </c>
      <c r="M312" s="22" t="str">
        <f t="shared" si="6"/>
        <v>16%</v>
      </c>
    </row>
    <row r="313" spans="1:13" s="61" customFormat="1" ht="65.099999999999994" customHeight="1" x14ac:dyDescent="0.25">
      <c r="A313" s="75" t="s">
        <v>1189</v>
      </c>
      <c r="B313" s="74" t="s">
        <v>263</v>
      </c>
      <c r="C313" s="21" t="s">
        <v>1320</v>
      </c>
      <c r="D313" s="22" t="s">
        <v>1382</v>
      </c>
      <c r="E313" s="23" t="s">
        <v>1262</v>
      </c>
      <c r="F313" s="24">
        <v>43612</v>
      </c>
      <c r="G313" s="36">
        <v>13650000</v>
      </c>
      <c r="H313" s="21" t="s">
        <v>1405</v>
      </c>
      <c r="I313" s="49"/>
      <c r="J313" s="49"/>
      <c r="K313" s="118">
        <v>43612</v>
      </c>
      <c r="L313" s="118">
        <v>43808</v>
      </c>
      <c r="M313" s="22" t="str">
        <f t="shared" si="6"/>
        <v>17%</v>
      </c>
    </row>
    <row r="314" spans="1:13" s="61" customFormat="1" ht="65.099999999999994" customHeight="1" x14ac:dyDescent="0.25">
      <c r="A314" s="75" t="s">
        <v>1190</v>
      </c>
      <c r="B314" s="74" t="s">
        <v>243</v>
      </c>
      <c r="C314" s="21" t="s">
        <v>1321</v>
      </c>
      <c r="D314" s="22" t="s">
        <v>1383</v>
      </c>
      <c r="E314" s="23" t="s">
        <v>1263</v>
      </c>
      <c r="F314" s="24">
        <v>43612</v>
      </c>
      <c r="G314" s="36">
        <v>12616485</v>
      </c>
      <c r="H314" s="22" t="s">
        <v>181</v>
      </c>
      <c r="I314" s="49"/>
      <c r="J314" s="49"/>
      <c r="K314" s="118">
        <v>43616</v>
      </c>
      <c r="L314" s="118">
        <v>43830</v>
      </c>
      <c r="M314" s="22" t="str">
        <f t="shared" si="6"/>
        <v>14%</v>
      </c>
    </row>
    <row r="315" spans="1:13" s="61" customFormat="1" ht="150.75" customHeight="1" x14ac:dyDescent="0.25">
      <c r="A315" s="75" t="s">
        <v>1191</v>
      </c>
      <c r="B315" s="74" t="s">
        <v>194</v>
      </c>
      <c r="C315" s="21" t="s">
        <v>1322</v>
      </c>
      <c r="D315" s="22" t="s">
        <v>1384</v>
      </c>
      <c r="E315" s="23" t="s">
        <v>1264</v>
      </c>
      <c r="F315" s="24">
        <v>43614</v>
      </c>
      <c r="G315" s="36">
        <v>499800000</v>
      </c>
      <c r="H315" s="22" t="s">
        <v>181</v>
      </c>
      <c r="I315" s="49"/>
      <c r="J315" s="49"/>
      <c r="K315" s="118">
        <v>43616</v>
      </c>
      <c r="L315" s="118">
        <v>43829</v>
      </c>
      <c r="M315" s="22" t="str">
        <f t="shared" si="6"/>
        <v>14%</v>
      </c>
    </row>
    <row r="316" spans="1:13" s="61" customFormat="1" ht="65.099999999999994" customHeight="1" x14ac:dyDescent="0.25">
      <c r="A316" s="75" t="s">
        <v>1192</v>
      </c>
      <c r="B316" s="74" t="s">
        <v>1343</v>
      </c>
      <c r="C316" s="21" t="s">
        <v>335</v>
      </c>
      <c r="D316" s="22" t="s">
        <v>929</v>
      </c>
      <c r="E316" s="23" t="s">
        <v>1265</v>
      </c>
      <c r="F316" s="24">
        <v>43614</v>
      </c>
      <c r="G316" s="36">
        <v>50000000</v>
      </c>
      <c r="H316" s="22" t="s">
        <v>181</v>
      </c>
      <c r="I316" s="49"/>
      <c r="J316" s="49"/>
      <c r="K316" s="118">
        <v>43616</v>
      </c>
      <c r="L316" s="118">
        <v>43829</v>
      </c>
      <c r="M316" s="22" t="str">
        <f t="shared" si="6"/>
        <v>14%</v>
      </c>
    </row>
    <row r="317" spans="1:13" s="61" customFormat="1" ht="65.099999999999994" customHeight="1" x14ac:dyDescent="0.25">
      <c r="A317" s="75" t="s">
        <v>1193</v>
      </c>
      <c r="B317" s="74" t="s">
        <v>243</v>
      </c>
      <c r="C317" s="21" t="s">
        <v>1323</v>
      </c>
      <c r="D317" s="22" t="s">
        <v>1385</v>
      </c>
      <c r="E317" s="23" t="s">
        <v>1266</v>
      </c>
      <c r="F317" s="24">
        <v>43615</v>
      </c>
      <c r="G317" s="36">
        <v>46562915</v>
      </c>
      <c r="H317" s="22" t="s">
        <v>181</v>
      </c>
      <c r="I317" s="49"/>
      <c r="J317" s="49"/>
      <c r="K317" s="118">
        <v>43616</v>
      </c>
      <c r="L317" s="118">
        <v>43829</v>
      </c>
      <c r="M317" s="22" t="str">
        <f t="shared" si="6"/>
        <v>14%</v>
      </c>
    </row>
    <row r="318" spans="1:13" s="61" customFormat="1" ht="93" customHeight="1" x14ac:dyDescent="0.25">
      <c r="A318" s="75" t="s">
        <v>1194</v>
      </c>
      <c r="B318" s="74" t="s">
        <v>1340</v>
      </c>
      <c r="C318" s="21" t="s">
        <v>1324</v>
      </c>
      <c r="D318" s="22" t="s">
        <v>1006</v>
      </c>
      <c r="E318" s="23" t="s">
        <v>1267</v>
      </c>
      <c r="F318" s="24">
        <v>43615</v>
      </c>
      <c r="G318" s="36">
        <v>243581100</v>
      </c>
      <c r="H318" s="22" t="s">
        <v>1026</v>
      </c>
      <c r="I318" s="49"/>
      <c r="J318" s="49"/>
      <c r="K318" s="118">
        <v>43616</v>
      </c>
      <c r="L318" s="118">
        <v>43646</v>
      </c>
      <c r="M318" s="22" t="str">
        <f t="shared" si="6"/>
        <v>100%</v>
      </c>
    </row>
    <row r="319" spans="1:13" ht="60" x14ac:dyDescent="0.25">
      <c r="A319" s="75" t="s">
        <v>1195</v>
      </c>
      <c r="B319" s="74" t="s">
        <v>263</v>
      </c>
      <c r="C319" s="21" t="s">
        <v>1325</v>
      </c>
      <c r="D319" s="22" t="s">
        <v>1386</v>
      </c>
      <c r="E319" s="23" t="s">
        <v>1268</v>
      </c>
      <c r="F319" s="24">
        <v>43616</v>
      </c>
      <c r="G319" s="36">
        <v>265370000</v>
      </c>
      <c r="H319" s="22" t="s">
        <v>181</v>
      </c>
      <c r="I319" s="49"/>
      <c r="J319" s="49"/>
      <c r="K319" s="118">
        <v>43616</v>
      </c>
      <c r="L319" s="118">
        <v>43829</v>
      </c>
      <c r="M319" s="22" t="str">
        <f t="shared" si="6"/>
        <v>14%</v>
      </c>
    </row>
    <row r="320" spans="1:13" ht="36" x14ac:dyDescent="0.25">
      <c r="A320" s="75" t="s">
        <v>1196</v>
      </c>
      <c r="B320" s="74" t="s">
        <v>1343</v>
      </c>
      <c r="C320" s="21" t="s">
        <v>1326</v>
      </c>
      <c r="D320" s="22" t="s">
        <v>921</v>
      </c>
      <c r="E320" s="23" t="s">
        <v>1269</v>
      </c>
      <c r="F320" s="24">
        <v>43616</v>
      </c>
      <c r="G320" s="36">
        <v>96250000</v>
      </c>
      <c r="H320" s="22" t="s">
        <v>181</v>
      </c>
      <c r="I320" s="49"/>
      <c r="J320" s="49"/>
      <c r="K320" s="118">
        <v>43620</v>
      </c>
      <c r="L320" s="118">
        <v>43830</v>
      </c>
      <c r="M320" s="22" t="str">
        <f t="shared" si="6"/>
        <v>12%</v>
      </c>
    </row>
    <row r="321" spans="1:13" ht="96" x14ac:dyDescent="0.25">
      <c r="A321" s="75" t="s">
        <v>1197</v>
      </c>
      <c r="B321" s="22" t="s">
        <v>1339</v>
      </c>
      <c r="C321" s="21" t="s">
        <v>58</v>
      </c>
      <c r="D321" s="22" t="s">
        <v>864</v>
      </c>
      <c r="E321" s="23" t="s">
        <v>1270</v>
      </c>
      <c r="F321" s="24">
        <v>43622</v>
      </c>
      <c r="G321" s="36">
        <v>109998562</v>
      </c>
      <c r="H321" s="22" t="s">
        <v>1019</v>
      </c>
      <c r="I321" s="49"/>
      <c r="J321" s="49"/>
      <c r="K321" s="118">
        <v>43622</v>
      </c>
      <c r="L321" s="118">
        <v>43651</v>
      </c>
      <c r="M321" s="22" t="str">
        <f t="shared" si="6"/>
        <v>83%</v>
      </c>
    </row>
    <row r="322" spans="1:13" ht="108" x14ac:dyDescent="0.25">
      <c r="A322" s="75" t="s">
        <v>1198</v>
      </c>
      <c r="B322" s="74" t="s">
        <v>1346</v>
      </c>
      <c r="C322" s="21" t="s">
        <v>1327</v>
      </c>
      <c r="D322" s="22" t="s">
        <v>1373</v>
      </c>
      <c r="E322" s="23" t="s">
        <v>1271</v>
      </c>
      <c r="F322" s="24">
        <v>43630</v>
      </c>
      <c r="G322" s="36">
        <v>399840000</v>
      </c>
      <c r="H322" s="74" t="s">
        <v>1406</v>
      </c>
      <c r="I322" s="49"/>
      <c r="J322" s="49"/>
      <c r="K322" s="118">
        <v>43633</v>
      </c>
      <c r="L322" s="118">
        <v>43769</v>
      </c>
      <c r="M322" s="22" t="str">
        <f t="shared" si="6"/>
        <v>10%</v>
      </c>
    </row>
    <row r="323" spans="1:13" ht="60" x14ac:dyDescent="0.25">
      <c r="A323" s="75" t="s">
        <v>1199</v>
      </c>
      <c r="B323" s="21" t="s">
        <v>1343</v>
      </c>
      <c r="C323" s="21" t="s">
        <v>1328</v>
      </c>
      <c r="D323" s="21" t="s">
        <v>1387</v>
      </c>
      <c r="E323" s="23" t="s">
        <v>1272</v>
      </c>
      <c r="F323" s="24">
        <v>43630</v>
      </c>
      <c r="G323" s="36">
        <v>17199000</v>
      </c>
      <c r="H323" s="74" t="s">
        <v>1407</v>
      </c>
      <c r="I323" s="49"/>
      <c r="J323" s="49"/>
      <c r="K323" s="118">
        <v>43631</v>
      </c>
      <c r="L323" s="118">
        <v>43827</v>
      </c>
      <c r="M323" s="22" t="str">
        <f t="shared" si="6"/>
        <v>8%</v>
      </c>
    </row>
    <row r="324" spans="1:13" ht="48" x14ac:dyDescent="0.25">
      <c r="A324" s="75" t="s">
        <v>1200</v>
      </c>
      <c r="B324" s="74" t="s">
        <v>1343</v>
      </c>
      <c r="C324" s="21" t="s">
        <v>1329</v>
      </c>
      <c r="D324" s="22" t="s">
        <v>1388</v>
      </c>
      <c r="E324" s="23" t="s">
        <v>1273</v>
      </c>
      <c r="F324" s="24">
        <v>43633</v>
      </c>
      <c r="G324" s="36">
        <v>18273938</v>
      </c>
      <c r="H324" s="74" t="s">
        <v>1408</v>
      </c>
      <c r="I324" s="49"/>
      <c r="J324" s="49"/>
      <c r="K324" s="118">
        <v>43633</v>
      </c>
      <c r="L324" s="118">
        <v>43830</v>
      </c>
      <c r="M324" s="22" t="str">
        <f t="shared" si="6"/>
        <v>7%</v>
      </c>
    </row>
    <row r="325" spans="1:13" ht="48" x14ac:dyDescent="0.25">
      <c r="A325" s="75" t="s">
        <v>1201</v>
      </c>
      <c r="B325" s="74" t="s">
        <v>203</v>
      </c>
      <c r="C325" s="21" t="s">
        <v>1330</v>
      </c>
      <c r="D325" s="22" t="s">
        <v>1389</v>
      </c>
      <c r="E325" s="23" t="s">
        <v>1274</v>
      </c>
      <c r="F325" s="24">
        <v>43633</v>
      </c>
      <c r="G325" s="36">
        <v>180000000</v>
      </c>
      <c r="H325" s="74" t="s">
        <v>173</v>
      </c>
      <c r="I325" s="49"/>
      <c r="J325" s="49"/>
      <c r="K325" s="118">
        <v>43633</v>
      </c>
      <c r="L325" s="118">
        <v>43830</v>
      </c>
      <c r="M325" s="22" t="str">
        <f t="shared" si="6"/>
        <v>7%</v>
      </c>
    </row>
    <row r="326" spans="1:13" ht="36" x14ac:dyDescent="0.25">
      <c r="A326" s="75" t="s">
        <v>1202</v>
      </c>
      <c r="B326" s="74" t="s">
        <v>1339</v>
      </c>
      <c r="C326" s="21" t="s">
        <v>1331</v>
      </c>
      <c r="D326" s="22" t="s">
        <v>1390</v>
      </c>
      <c r="E326" s="23" t="s">
        <v>1275</v>
      </c>
      <c r="F326" s="24">
        <v>43634</v>
      </c>
      <c r="G326" s="36">
        <v>24651246</v>
      </c>
      <c r="H326" s="74" t="s">
        <v>1409</v>
      </c>
      <c r="I326" s="49"/>
      <c r="J326" s="49"/>
      <c r="K326" s="118">
        <v>43634</v>
      </c>
      <c r="L326" s="118">
        <v>43830</v>
      </c>
      <c r="M326" s="22" t="str">
        <f t="shared" si="6"/>
        <v>6%</v>
      </c>
    </row>
    <row r="327" spans="1:13" ht="60" x14ac:dyDescent="0.25">
      <c r="A327" s="75" t="s">
        <v>1203</v>
      </c>
      <c r="B327" s="21" t="s">
        <v>1343</v>
      </c>
      <c r="C327" s="21" t="s">
        <v>668</v>
      </c>
      <c r="D327" s="22" t="s">
        <v>1001</v>
      </c>
      <c r="E327" s="23" t="s">
        <v>1276</v>
      </c>
      <c r="F327" s="24">
        <v>43637</v>
      </c>
      <c r="G327" s="36">
        <v>136800000</v>
      </c>
      <c r="H327" s="74" t="s">
        <v>298</v>
      </c>
      <c r="I327" s="49"/>
      <c r="J327" s="49"/>
      <c r="K327" s="118">
        <v>43637</v>
      </c>
      <c r="L327" s="118">
        <v>43830</v>
      </c>
      <c r="M327" s="22" t="str">
        <f t="shared" si="6"/>
        <v>5%</v>
      </c>
    </row>
    <row r="328" spans="1:13" ht="60" x14ac:dyDescent="0.25">
      <c r="A328" s="75" t="s">
        <v>1204</v>
      </c>
      <c r="B328" s="21" t="s">
        <v>1344</v>
      </c>
      <c r="C328" s="21" t="s">
        <v>1332</v>
      </c>
      <c r="D328" s="22" t="s">
        <v>1391</v>
      </c>
      <c r="E328" s="23" t="s">
        <v>1277</v>
      </c>
      <c r="F328" s="24">
        <v>43637</v>
      </c>
      <c r="G328" s="36">
        <v>438061415</v>
      </c>
      <c r="H328" s="74" t="s">
        <v>174</v>
      </c>
      <c r="I328" s="49"/>
      <c r="J328" s="49"/>
      <c r="K328" s="118">
        <v>43642</v>
      </c>
      <c r="L328" s="118">
        <v>43794</v>
      </c>
      <c r="M328" s="22" t="str">
        <f t="shared" si="6"/>
        <v>3%</v>
      </c>
    </row>
    <row r="329" spans="1:13" ht="48" x14ac:dyDescent="0.25">
      <c r="A329" s="75" t="s">
        <v>1205</v>
      </c>
      <c r="B329" s="21" t="s">
        <v>1343</v>
      </c>
      <c r="C329" s="21" t="s">
        <v>1333</v>
      </c>
      <c r="D329" s="22" t="s">
        <v>853</v>
      </c>
      <c r="E329" s="23" t="s">
        <v>1278</v>
      </c>
      <c r="F329" s="24">
        <v>43641</v>
      </c>
      <c r="G329" s="36">
        <v>175000000</v>
      </c>
      <c r="H329" s="74" t="s">
        <v>173</v>
      </c>
      <c r="I329" s="49"/>
      <c r="J329" s="49"/>
      <c r="K329" s="118">
        <v>43641</v>
      </c>
      <c r="L329" s="118">
        <v>43823</v>
      </c>
      <c r="M329" s="22" t="str">
        <f t="shared" ref="M329:M340" si="7">IF((ROUND((($N$2-$K329)/(EDATE($L329,0)-$K329)*100),2))&gt;100,"100%",CONCATENATE((ROUND((($N$2-$K329)/(EDATE($L329,0)-$K329)*100),0)),"%"))</f>
        <v>3%</v>
      </c>
    </row>
    <row r="330" spans="1:13" ht="72" x14ac:dyDescent="0.25">
      <c r="A330" s="75" t="s">
        <v>1206</v>
      </c>
      <c r="B330" s="74" t="s">
        <v>203</v>
      </c>
      <c r="C330" s="21" t="s">
        <v>132</v>
      </c>
      <c r="D330" s="22" t="s">
        <v>856</v>
      </c>
      <c r="E330" s="23" t="s">
        <v>1279</v>
      </c>
      <c r="F330" s="24">
        <v>43641</v>
      </c>
      <c r="G330" s="36">
        <v>44467652</v>
      </c>
      <c r="H330" s="74" t="s">
        <v>174</v>
      </c>
      <c r="I330" s="49"/>
      <c r="J330" s="49"/>
      <c r="K330" s="118">
        <v>43641</v>
      </c>
      <c r="L330" s="118">
        <v>43793</v>
      </c>
      <c r="M330" s="22" t="str">
        <f t="shared" si="7"/>
        <v>3%</v>
      </c>
    </row>
    <row r="331" spans="1:13" ht="84" x14ac:dyDescent="0.25">
      <c r="A331" s="75" t="s">
        <v>1207</v>
      </c>
      <c r="B331" s="74" t="s">
        <v>203</v>
      </c>
      <c r="C331" s="21" t="s">
        <v>50</v>
      </c>
      <c r="D331" s="22">
        <v>32544713</v>
      </c>
      <c r="E331" s="23" t="s">
        <v>1280</v>
      </c>
      <c r="F331" s="24">
        <v>43641</v>
      </c>
      <c r="G331" s="36">
        <v>18412985</v>
      </c>
      <c r="H331" s="74" t="s">
        <v>174</v>
      </c>
      <c r="I331" s="49"/>
      <c r="J331" s="49"/>
      <c r="K331" s="118">
        <v>43641</v>
      </c>
      <c r="L331" s="118">
        <v>43793</v>
      </c>
      <c r="M331" s="22" t="str">
        <f t="shared" si="7"/>
        <v>3%</v>
      </c>
    </row>
    <row r="332" spans="1:13" ht="49.5" customHeight="1" x14ac:dyDescent="0.25">
      <c r="A332" s="75" t="s">
        <v>1208</v>
      </c>
      <c r="B332" s="74" t="str">
        <f>IFERROR(VLOOKUP(MID(A332,1,SEARCH("-",A332)-1),#REF!,2,0),"")</f>
        <v/>
      </c>
      <c r="C332" s="21" t="s">
        <v>202</v>
      </c>
      <c r="D332" s="109" t="s">
        <v>170</v>
      </c>
      <c r="E332" s="109" t="s">
        <v>170</v>
      </c>
      <c r="F332" s="24">
        <v>43641</v>
      </c>
      <c r="G332" s="109" t="s">
        <v>170</v>
      </c>
      <c r="H332" s="109" t="s">
        <v>170</v>
      </c>
      <c r="I332" s="109" t="s">
        <v>170</v>
      </c>
      <c r="J332" s="109" t="s">
        <v>170</v>
      </c>
      <c r="K332" s="109" t="s">
        <v>170</v>
      </c>
      <c r="L332" s="109" t="s">
        <v>170</v>
      </c>
      <c r="M332" s="22" t="e">
        <f t="shared" si="7"/>
        <v>#VALUE!</v>
      </c>
    </row>
    <row r="333" spans="1:13" ht="60" x14ac:dyDescent="0.25">
      <c r="A333" s="75" t="s">
        <v>1209</v>
      </c>
      <c r="B333" s="21" t="s">
        <v>1342</v>
      </c>
      <c r="C333" s="21" t="s">
        <v>1064</v>
      </c>
      <c r="D333" s="22" t="s">
        <v>1121</v>
      </c>
      <c r="E333" s="23" t="s">
        <v>1281</v>
      </c>
      <c r="F333" s="24">
        <v>43641</v>
      </c>
      <c r="G333" s="36">
        <v>230183663</v>
      </c>
      <c r="H333" s="74" t="s">
        <v>173</v>
      </c>
      <c r="I333" s="49"/>
      <c r="J333" s="49"/>
      <c r="K333" s="118">
        <v>43641</v>
      </c>
      <c r="L333" s="118">
        <v>43823</v>
      </c>
      <c r="M333" s="22" t="str">
        <f t="shared" si="7"/>
        <v>3%</v>
      </c>
    </row>
    <row r="334" spans="1:13" ht="48" x14ac:dyDescent="0.25">
      <c r="A334" s="75" t="s">
        <v>1210</v>
      </c>
      <c r="B334" s="74" t="s">
        <v>203</v>
      </c>
      <c r="C334" s="21" t="s">
        <v>1334</v>
      </c>
      <c r="D334" s="22" t="s">
        <v>853</v>
      </c>
      <c r="E334" s="32" t="s">
        <v>1282</v>
      </c>
      <c r="F334" s="24">
        <v>43642</v>
      </c>
      <c r="G334" s="36">
        <v>150000000</v>
      </c>
      <c r="H334" s="74" t="s">
        <v>1007</v>
      </c>
      <c r="I334" s="49"/>
      <c r="J334" s="49"/>
      <c r="K334" s="118">
        <v>43642</v>
      </c>
      <c r="L334" s="118">
        <v>43763</v>
      </c>
      <c r="M334" s="22" t="str">
        <f t="shared" si="7"/>
        <v>3%</v>
      </c>
    </row>
    <row r="335" spans="1:13" ht="72" x14ac:dyDescent="0.25">
      <c r="A335" s="75" t="s">
        <v>1211</v>
      </c>
      <c r="B335" s="74" t="str">
        <f>IFERROR(VLOOKUP(MID(A335,1,SEARCH("-",A335)-1),#REF!,2,0),"")</f>
        <v/>
      </c>
      <c r="C335" s="21" t="s">
        <v>202</v>
      </c>
      <c r="D335" s="22" t="s">
        <v>199</v>
      </c>
      <c r="E335" s="32" t="s">
        <v>1283</v>
      </c>
      <c r="F335" s="24">
        <v>43642</v>
      </c>
      <c r="G335" s="36">
        <v>6300000000</v>
      </c>
      <c r="H335" s="74" t="s">
        <v>174</v>
      </c>
      <c r="I335" s="49"/>
      <c r="J335" s="49"/>
      <c r="K335" s="24">
        <v>43643</v>
      </c>
      <c r="L335" s="24">
        <v>43819</v>
      </c>
      <c r="M335" s="22" t="str">
        <f t="shared" si="7"/>
        <v>2%</v>
      </c>
    </row>
    <row r="336" spans="1:13" ht="46.5" customHeight="1" x14ac:dyDescent="0.25">
      <c r="A336" s="75" t="s">
        <v>1212</v>
      </c>
      <c r="B336" s="74" t="str">
        <f>IFERROR(VLOOKUP(MID(A336,1,SEARCH("-",A336)-1),#REF!,2,0),"")</f>
        <v/>
      </c>
      <c r="C336" s="21" t="s">
        <v>1335</v>
      </c>
      <c r="D336" s="111" t="s">
        <v>182</v>
      </c>
      <c r="E336" s="39" t="s">
        <v>1423</v>
      </c>
      <c r="F336" s="24">
        <v>43644</v>
      </c>
      <c r="G336" s="112">
        <v>1194217155</v>
      </c>
      <c r="H336" s="119" t="s">
        <v>174</v>
      </c>
      <c r="I336" s="49"/>
      <c r="J336" s="49"/>
      <c r="K336" s="24">
        <v>43648</v>
      </c>
      <c r="L336" s="24">
        <v>43800</v>
      </c>
      <c r="M336" s="22" t="str">
        <f t="shared" si="7"/>
        <v>-1%</v>
      </c>
    </row>
    <row r="337" spans="1:13" ht="146.25" customHeight="1" x14ac:dyDescent="0.25">
      <c r="A337" s="75" t="s">
        <v>1213</v>
      </c>
      <c r="B337" s="74" t="str">
        <f>IFERROR(VLOOKUP(MID(A337,1,SEARCH("-",A337)-1),#REF!,2,0),"")</f>
        <v/>
      </c>
      <c r="C337" s="21" t="s">
        <v>49</v>
      </c>
      <c r="D337" s="111" t="s">
        <v>862</v>
      </c>
      <c r="E337" s="116" t="s">
        <v>1424</v>
      </c>
      <c r="F337" s="24">
        <v>43644</v>
      </c>
      <c r="G337" s="112">
        <v>23577444</v>
      </c>
      <c r="H337" s="119" t="s">
        <v>1008</v>
      </c>
      <c r="I337" s="49"/>
      <c r="J337" s="49"/>
      <c r="K337" s="24">
        <v>43647</v>
      </c>
      <c r="L337" s="24">
        <v>43738</v>
      </c>
      <c r="M337" s="22" t="str">
        <f t="shared" si="7"/>
        <v>-1%</v>
      </c>
    </row>
    <row r="338" spans="1:13" ht="100.5" customHeight="1" x14ac:dyDescent="0.25">
      <c r="A338" s="75" t="s">
        <v>1214</v>
      </c>
      <c r="B338" s="74" t="str">
        <f>IFERROR(VLOOKUP(MID(A338,1,SEARCH("-",A338)-1),#REF!,2,0),"")</f>
        <v/>
      </c>
      <c r="C338" s="21" t="s">
        <v>1336</v>
      </c>
      <c r="D338" s="111" t="s">
        <v>1428</v>
      </c>
      <c r="E338" s="116" t="s">
        <v>1425</v>
      </c>
      <c r="F338" s="24">
        <v>43644</v>
      </c>
      <c r="G338" s="112">
        <v>18191250</v>
      </c>
      <c r="H338" s="119" t="s">
        <v>1418</v>
      </c>
      <c r="I338" s="49"/>
      <c r="J338" s="49"/>
      <c r="K338" s="24">
        <v>43645</v>
      </c>
      <c r="L338" s="24">
        <v>43827</v>
      </c>
      <c r="M338" s="22" t="str">
        <f t="shared" si="7"/>
        <v>1%</v>
      </c>
    </row>
    <row r="339" spans="1:13" ht="65.25" customHeight="1" x14ac:dyDescent="0.25">
      <c r="A339" s="75" t="s">
        <v>1215</v>
      </c>
      <c r="B339" s="74" t="str">
        <f>IFERROR(VLOOKUP(MID(A339,1,SEARCH("-",A339)-1),#REF!,2,0),"")</f>
        <v/>
      </c>
      <c r="C339" s="21" t="s">
        <v>1337</v>
      </c>
      <c r="D339" s="111" t="s">
        <v>1429</v>
      </c>
      <c r="E339" s="115" t="s">
        <v>1426</v>
      </c>
      <c r="F339" s="24">
        <v>43644</v>
      </c>
      <c r="G339" s="114" t="s">
        <v>1431</v>
      </c>
      <c r="H339" s="111" t="s">
        <v>172</v>
      </c>
      <c r="I339" s="49"/>
      <c r="J339" s="49"/>
      <c r="K339" s="24">
        <v>43647</v>
      </c>
      <c r="L339" s="24">
        <v>44012</v>
      </c>
      <c r="M339" s="22" t="str">
        <f t="shared" si="7"/>
        <v>0%</v>
      </c>
    </row>
    <row r="340" spans="1:13" ht="82.5" customHeight="1" x14ac:dyDescent="0.25">
      <c r="A340" s="75" t="s">
        <v>1216</v>
      </c>
      <c r="B340" s="74" t="str">
        <f>IFERROR(VLOOKUP(MID(A340,1,SEARCH("-",A340)-1),#REF!,2,0),"")</f>
        <v/>
      </c>
      <c r="C340" s="21" t="s">
        <v>1338</v>
      </c>
      <c r="D340" s="111" t="s">
        <v>1430</v>
      </c>
      <c r="E340" s="113" t="s">
        <v>1427</v>
      </c>
      <c r="F340" s="24">
        <v>43644</v>
      </c>
      <c r="G340" s="112">
        <v>164220000</v>
      </c>
      <c r="H340" s="111" t="s">
        <v>173</v>
      </c>
      <c r="I340" s="49"/>
      <c r="J340" s="49"/>
      <c r="K340" s="24">
        <v>43647</v>
      </c>
      <c r="L340" s="24">
        <v>43830</v>
      </c>
      <c r="M340" s="22" t="str">
        <f t="shared" si="7"/>
        <v>-1%</v>
      </c>
    </row>
  </sheetData>
  <mergeCells count="3">
    <mergeCell ref="A1:M1"/>
    <mergeCell ref="A53:M53"/>
    <mergeCell ref="A263:M26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8"/>
  <sheetViews>
    <sheetView topLeftCell="A30" zoomScale="80" zoomScaleNormal="80" workbookViewId="0">
      <selection activeCell="J34" sqref="J34"/>
    </sheetView>
  </sheetViews>
  <sheetFormatPr baseColWidth="10" defaultRowHeight="15" x14ac:dyDescent="0.25"/>
  <cols>
    <col min="1" max="1" width="19.42578125" customWidth="1"/>
    <col min="2" max="2" width="27" customWidth="1"/>
    <col min="3" max="3" width="21.42578125" customWidth="1"/>
    <col min="4" max="4" width="13.7109375" customWidth="1"/>
    <col min="5" max="5" width="50.140625" customWidth="1"/>
    <col min="7" max="7" width="16.7109375" customWidth="1"/>
    <col min="8" max="8" width="16" customWidth="1"/>
    <col min="9" max="9" width="24.85546875" customWidth="1"/>
    <col min="12" max="12" width="12.42578125" customWidth="1"/>
    <col min="13" max="13" width="13.28515625" customWidth="1"/>
  </cols>
  <sheetData>
    <row r="1" spans="1:14" ht="62.25" customHeight="1" x14ac:dyDescent="0.25">
      <c r="A1" s="182" t="s">
        <v>422</v>
      </c>
      <c r="B1" s="183"/>
      <c r="C1" s="183"/>
      <c r="D1" s="183"/>
      <c r="E1" s="183"/>
      <c r="F1" s="183"/>
      <c r="G1" s="183"/>
      <c r="H1" s="183"/>
      <c r="I1" s="183"/>
      <c r="J1" s="183"/>
      <c r="K1" s="183"/>
      <c r="L1" s="183"/>
      <c r="M1" s="183"/>
      <c r="N1" s="41" t="s">
        <v>193</v>
      </c>
    </row>
    <row r="2" spans="1:14" ht="102" customHeight="1" x14ac:dyDescent="0.25">
      <c r="A2" s="42" t="s">
        <v>0</v>
      </c>
      <c r="B2" s="42" t="s">
        <v>5</v>
      </c>
      <c r="C2" s="42" t="s">
        <v>1</v>
      </c>
      <c r="D2" s="42" t="s">
        <v>6</v>
      </c>
      <c r="E2" s="42" t="s">
        <v>27</v>
      </c>
      <c r="F2" s="42" t="s">
        <v>28</v>
      </c>
      <c r="G2" s="42" t="s">
        <v>7</v>
      </c>
      <c r="H2" s="42" t="s">
        <v>26</v>
      </c>
      <c r="I2" s="42" t="s">
        <v>31</v>
      </c>
      <c r="J2" s="42" t="s">
        <v>30</v>
      </c>
      <c r="K2" s="42" t="s">
        <v>2</v>
      </c>
      <c r="L2" s="42" t="s">
        <v>3</v>
      </c>
      <c r="M2" s="43" t="s">
        <v>29</v>
      </c>
      <c r="N2" s="44">
        <v>43738</v>
      </c>
    </row>
    <row r="3" spans="1:14" ht="217.5" customHeight="1" x14ac:dyDescent="0.25">
      <c r="A3" s="21" t="s">
        <v>393</v>
      </c>
      <c r="B3" s="21" t="s">
        <v>243</v>
      </c>
      <c r="C3" s="25" t="s">
        <v>261</v>
      </c>
      <c r="D3" s="119" t="s">
        <v>262</v>
      </c>
      <c r="E3" s="25" t="s">
        <v>260</v>
      </c>
      <c r="F3" s="28">
        <v>42331</v>
      </c>
      <c r="G3" s="30">
        <v>21084622326</v>
      </c>
      <c r="H3" s="21" t="s">
        <v>421</v>
      </c>
      <c r="I3" s="21" t="s">
        <v>419</v>
      </c>
      <c r="J3" s="45" t="s">
        <v>420</v>
      </c>
      <c r="K3" s="28">
        <v>41920</v>
      </c>
      <c r="L3" s="28">
        <v>43738</v>
      </c>
      <c r="M3" s="45" t="str">
        <f>IF((ROUND((($N$2-$K3)/(EDATE($L3,0)-$K3)*100),2))&gt;100,"100%",CONCATENATE((ROUND((($N$2-$K3)/(EDATE($L3,0)-$K3)*100),0)),"%"))</f>
        <v>100%</v>
      </c>
      <c r="N3" s="46"/>
    </row>
    <row r="4" spans="1:14" ht="63.75" customHeight="1" x14ac:dyDescent="0.25">
      <c r="A4" s="22" t="s">
        <v>196</v>
      </c>
      <c r="B4" s="20" t="s">
        <v>197</v>
      </c>
      <c r="C4" s="21" t="s">
        <v>198</v>
      </c>
      <c r="D4" s="119" t="s">
        <v>199</v>
      </c>
      <c r="E4" s="32" t="s">
        <v>200</v>
      </c>
      <c r="F4" s="31">
        <v>42759</v>
      </c>
      <c r="G4" s="22">
        <v>0</v>
      </c>
      <c r="H4" s="22" t="s">
        <v>201</v>
      </c>
      <c r="I4" s="22"/>
      <c r="J4" s="22"/>
      <c r="K4" s="28">
        <v>42759</v>
      </c>
      <c r="L4" s="28">
        <v>44584</v>
      </c>
      <c r="M4" s="45" t="str">
        <f t="shared" ref="M4:M22" si="0">IF((ROUND((($N$2-$K4)/(EDATE($L4,0)-$K4)*100),2))&gt;100,"100%",CONCATENATE((ROUND((($N$2-$K4)/(EDATE($L4,0)-$K4)*100),0)),"%"))</f>
        <v>54%</v>
      </c>
      <c r="N4" s="48"/>
    </row>
    <row r="5" spans="1:14" ht="49.5" customHeight="1" x14ac:dyDescent="0.25">
      <c r="A5" s="119" t="s">
        <v>205</v>
      </c>
      <c r="B5" s="20" t="s">
        <v>203</v>
      </c>
      <c r="C5" s="20" t="s">
        <v>206</v>
      </c>
      <c r="D5" s="119" t="s">
        <v>207</v>
      </c>
      <c r="E5" s="33" t="s">
        <v>208</v>
      </c>
      <c r="F5" s="28">
        <v>42773</v>
      </c>
      <c r="G5" s="30">
        <v>0</v>
      </c>
      <c r="H5" s="119" t="s">
        <v>201</v>
      </c>
      <c r="I5" s="22"/>
      <c r="J5" s="22"/>
      <c r="K5" s="28">
        <v>42773</v>
      </c>
      <c r="L5" s="28">
        <v>44598</v>
      </c>
      <c r="M5" s="45" t="str">
        <f t="shared" si="0"/>
        <v>53%</v>
      </c>
      <c r="N5" s="48"/>
    </row>
    <row r="6" spans="1:14" ht="72.75" customHeight="1" x14ac:dyDescent="0.25">
      <c r="A6" s="119" t="s">
        <v>209</v>
      </c>
      <c r="B6" s="20" t="s">
        <v>203</v>
      </c>
      <c r="C6" s="20" t="s">
        <v>210</v>
      </c>
      <c r="D6" s="119" t="s">
        <v>211</v>
      </c>
      <c r="E6" s="116" t="s">
        <v>212</v>
      </c>
      <c r="F6" s="28">
        <v>42789</v>
      </c>
      <c r="G6" s="30">
        <v>0</v>
      </c>
      <c r="H6" s="20" t="s">
        <v>201</v>
      </c>
      <c r="I6" s="49"/>
      <c r="J6" s="49"/>
      <c r="K6" s="28">
        <v>42795</v>
      </c>
      <c r="L6" s="28">
        <v>44621</v>
      </c>
      <c r="M6" s="45" t="str">
        <f t="shared" si="0"/>
        <v>52%</v>
      </c>
      <c r="N6" s="48"/>
    </row>
    <row r="7" spans="1:14" ht="94.5" customHeight="1" x14ac:dyDescent="0.25">
      <c r="A7" s="71" t="s">
        <v>222</v>
      </c>
      <c r="B7" s="20" t="s">
        <v>203</v>
      </c>
      <c r="C7" s="20" t="s">
        <v>223</v>
      </c>
      <c r="D7" s="119" t="s">
        <v>224</v>
      </c>
      <c r="E7" s="116" t="s">
        <v>225</v>
      </c>
      <c r="F7" s="28">
        <v>42865</v>
      </c>
      <c r="G7" s="36">
        <v>0</v>
      </c>
      <c r="H7" s="20" t="s">
        <v>201</v>
      </c>
      <c r="I7" s="21"/>
      <c r="J7" s="21"/>
      <c r="K7" s="28">
        <v>42866</v>
      </c>
      <c r="L7" s="28">
        <v>44691</v>
      </c>
      <c r="M7" s="45" t="str">
        <f t="shared" si="0"/>
        <v>48%</v>
      </c>
      <c r="N7" s="48"/>
    </row>
    <row r="8" spans="1:14" ht="53.25" customHeight="1" x14ac:dyDescent="0.25">
      <c r="A8" s="20" t="s">
        <v>228</v>
      </c>
      <c r="B8" s="21" t="s">
        <v>195</v>
      </c>
      <c r="C8" s="20" t="s">
        <v>229</v>
      </c>
      <c r="D8" s="119" t="s">
        <v>230</v>
      </c>
      <c r="E8" s="116" t="s">
        <v>231</v>
      </c>
      <c r="F8" s="28">
        <v>42902</v>
      </c>
      <c r="G8" s="50">
        <v>0</v>
      </c>
      <c r="H8" s="20" t="s">
        <v>232</v>
      </c>
      <c r="I8" s="22"/>
      <c r="J8" s="22"/>
      <c r="K8" s="28">
        <v>42906</v>
      </c>
      <c r="L8" s="28">
        <v>43818</v>
      </c>
      <c r="M8" s="45" t="str">
        <f t="shared" si="0"/>
        <v>91%</v>
      </c>
      <c r="N8" s="48"/>
    </row>
    <row r="9" spans="1:14" ht="61.5" customHeight="1" x14ac:dyDescent="0.25">
      <c r="A9" s="21" t="s">
        <v>233</v>
      </c>
      <c r="B9" s="20" t="s">
        <v>203</v>
      </c>
      <c r="C9" s="21" t="s">
        <v>234</v>
      </c>
      <c r="D9" s="119" t="s">
        <v>235</v>
      </c>
      <c r="E9" s="35" t="s">
        <v>236</v>
      </c>
      <c r="F9" s="31">
        <v>42908</v>
      </c>
      <c r="G9" s="50"/>
      <c r="H9" s="20" t="s">
        <v>201</v>
      </c>
      <c r="I9" s="21"/>
      <c r="J9" s="21"/>
      <c r="K9" s="28">
        <v>42909</v>
      </c>
      <c r="L9" s="28">
        <v>44734</v>
      </c>
      <c r="M9" s="45" t="str">
        <f t="shared" si="0"/>
        <v>45%</v>
      </c>
      <c r="N9" s="48"/>
    </row>
    <row r="10" spans="1:14" ht="63.75" customHeight="1" x14ac:dyDescent="0.25">
      <c r="A10" s="21" t="s">
        <v>239</v>
      </c>
      <c r="B10" s="20" t="s">
        <v>203</v>
      </c>
      <c r="C10" s="21" t="s">
        <v>240</v>
      </c>
      <c r="D10" s="49"/>
      <c r="E10" s="23" t="s">
        <v>241</v>
      </c>
      <c r="F10" s="31">
        <v>42915</v>
      </c>
      <c r="G10" s="36">
        <v>0</v>
      </c>
      <c r="H10" s="21" t="s">
        <v>201</v>
      </c>
      <c r="I10" s="49"/>
      <c r="J10" s="49"/>
      <c r="K10" s="31">
        <v>42915</v>
      </c>
      <c r="L10" s="31">
        <v>44741</v>
      </c>
      <c r="M10" s="45" t="str">
        <f t="shared" si="0"/>
        <v>45%</v>
      </c>
      <c r="N10" s="48"/>
    </row>
    <row r="11" spans="1:14" ht="168" x14ac:dyDescent="0.25">
      <c r="A11" s="119" t="s">
        <v>32</v>
      </c>
      <c r="B11" s="22" t="s">
        <v>220</v>
      </c>
      <c r="C11" s="20" t="s">
        <v>70</v>
      </c>
      <c r="D11" s="119" t="s">
        <v>183</v>
      </c>
      <c r="E11" s="39" t="s">
        <v>157</v>
      </c>
      <c r="F11" s="118">
        <v>43116</v>
      </c>
      <c r="G11" s="37">
        <v>19250000</v>
      </c>
      <c r="H11" s="119" t="s">
        <v>175</v>
      </c>
      <c r="I11" s="21" t="s">
        <v>1604</v>
      </c>
      <c r="J11" s="21" t="s">
        <v>1605</v>
      </c>
      <c r="K11" s="118">
        <v>43116</v>
      </c>
      <c r="L11" s="24">
        <v>43760</v>
      </c>
      <c r="M11" s="53" t="str">
        <f t="shared" si="0"/>
        <v>97%</v>
      </c>
      <c r="N11" s="48"/>
    </row>
    <row r="12" spans="1:14" ht="96" x14ac:dyDescent="0.25">
      <c r="A12" s="119" t="s">
        <v>33</v>
      </c>
      <c r="B12" s="21" t="s">
        <v>194</v>
      </c>
      <c r="C12" s="20" t="s">
        <v>92</v>
      </c>
      <c r="D12" s="119" t="s">
        <v>184</v>
      </c>
      <c r="E12" s="116" t="s">
        <v>158</v>
      </c>
      <c r="F12" s="118">
        <v>43119</v>
      </c>
      <c r="G12" s="37">
        <v>2627732534</v>
      </c>
      <c r="H12" s="119" t="s">
        <v>177</v>
      </c>
      <c r="I12" s="21" t="s">
        <v>409</v>
      </c>
      <c r="J12" s="21" t="s">
        <v>410</v>
      </c>
      <c r="K12" s="118">
        <v>43122</v>
      </c>
      <c r="L12" s="24">
        <v>43496</v>
      </c>
      <c r="M12" s="53" t="str">
        <f t="shared" si="0"/>
        <v>100%</v>
      </c>
      <c r="N12" s="48"/>
    </row>
    <row r="13" spans="1:14" ht="144" x14ac:dyDescent="0.25">
      <c r="A13" s="119" t="s">
        <v>34</v>
      </c>
      <c r="B13" s="20" t="s">
        <v>218</v>
      </c>
      <c r="C13" s="20" t="s">
        <v>99</v>
      </c>
      <c r="D13" s="119" t="s">
        <v>185</v>
      </c>
      <c r="E13" s="116" t="s">
        <v>159</v>
      </c>
      <c r="F13" s="118">
        <v>43122</v>
      </c>
      <c r="G13" s="37">
        <v>12600000</v>
      </c>
      <c r="H13" s="119" t="s">
        <v>173</v>
      </c>
      <c r="I13" s="21" t="s">
        <v>398</v>
      </c>
      <c r="J13" s="21" t="s">
        <v>399</v>
      </c>
      <c r="K13" s="118">
        <v>43123</v>
      </c>
      <c r="L13" s="24">
        <v>43511</v>
      </c>
      <c r="M13" s="53" t="str">
        <f t="shared" si="0"/>
        <v>100%</v>
      </c>
      <c r="N13" s="48"/>
    </row>
    <row r="14" spans="1:14" ht="36" x14ac:dyDescent="0.25">
      <c r="A14" s="119" t="s">
        <v>35</v>
      </c>
      <c r="B14" s="21" t="s">
        <v>242</v>
      </c>
      <c r="C14" s="20" t="s">
        <v>100</v>
      </c>
      <c r="D14" s="22" t="s">
        <v>186</v>
      </c>
      <c r="E14" s="116" t="s">
        <v>160</v>
      </c>
      <c r="F14" s="118">
        <v>43122</v>
      </c>
      <c r="G14" s="37">
        <v>1373260000</v>
      </c>
      <c r="H14" s="119" t="s">
        <v>178</v>
      </c>
      <c r="I14" s="21" t="s">
        <v>411</v>
      </c>
      <c r="J14" s="22" t="s">
        <v>412</v>
      </c>
      <c r="K14" s="31">
        <v>43122</v>
      </c>
      <c r="L14" s="31">
        <v>43496</v>
      </c>
      <c r="M14" s="53" t="str">
        <f t="shared" si="0"/>
        <v>100%</v>
      </c>
      <c r="N14" s="48"/>
    </row>
    <row r="15" spans="1:14" ht="84" x14ac:dyDescent="0.25">
      <c r="A15" s="119" t="s">
        <v>36</v>
      </c>
      <c r="B15" s="21" t="s">
        <v>242</v>
      </c>
      <c r="C15" s="20" t="s">
        <v>108</v>
      </c>
      <c r="D15" s="22" t="s">
        <v>187</v>
      </c>
      <c r="E15" s="116" t="s">
        <v>162</v>
      </c>
      <c r="F15" s="118">
        <v>43124</v>
      </c>
      <c r="G15" s="37">
        <v>1009997863</v>
      </c>
      <c r="H15" s="119" t="s">
        <v>175</v>
      </c>
      <c r="I15" s="21" t="s">
        <v>400</v>
      </c>
      <c r="J15" s="22" t="s">
        <v>361</v>
      </c>
      <c r="K15" s="31">
        <v>43124</v>
      </c>
      <c r="L15" s="31">
        <v>43496</v>
      </c>
      <c r="M15" s="53" t="str">
        <f t="shared" si="0"/>
        <v>100%</v>
      </c>
      <c r="N15" s="48"/>
    </row>
    <row r="16" spans="1:14" ht="108" x14ac:dyDescent="0.25">
      <c r="A16" s="119" t="s">
        <v>37</v>
      </c>
      <c r="B16" s="21" t="s">
        <v>194</v>
      </c>
      <c r="C16" s="20" t="s">
        <v>120</v>
      </c>
      <c r="D16" s="119" t="s">
        <v>188</v>
      </c>
      <c r="E16" s="116" t="s">
        <v>163</v>
      </c>
      <c r="F16" s="118">
        <v>43126</v>
      </c>
      <c r="G16" s="37">
        <v>797000000</v>
      </c>
      <c r="H16" s="119" t="s">
        <v>177</v>
      </c>
      <c r="I16" s="21" t="s">
        <v>417</v>
      </c>
      <c r="J16" s="21" t="s">
        <v>418</v>
      </c>
      <c r="K16" s="118">
        <v>43132</v>
      </c>
      <c r="L16" s="24">
        <v>43496</v>
      </c>
      <c r="M16" s="53" t="str">
        <f t="shared" si="0"/>
        <v>100%</v>
      </c>
      <c r="N16" s="48"/>
    </row>
    <row r="17" spans="1:14" ht="96" x14ac:dyDescent="0.25">
      <c r="A17" s="22" t="s">
        <v>38</v>
      </c>
      <c r="B17" s="21" t="s">
        <v>194</v>
      </c>
      <c r="C17" s="21" t="s">
        <v>62</v>
      </c>
      <c r="D17" s="22" t="s">
        <v>182</v>
      </c>
      <c r="E17" s="32" t="s">
        <v>164</v>
      </c>
      <c r="F17" s="24">
        <v>43126</v>
      </c>
      <c r="G17" s="36">
        <v>739989362</v>
      </c>
      <c r="H17" s="22" t="s">
        <v>177</v>
      </c>
      <c r="I17" s="21" t="s">
        <v>414</v>
      </c>
      <c r="J17" s="22" t="s">
        <v>402</v>
      </c>
      <c r="K17" s="24">
        <v>43132</v>
      </c>
      <c r="L17" s="24">
        <v>43496</v>
      </c>
      <c r="M17" s="53" t="str">
        <f t="shared" si="0"/>
        <v>100%</v>
      </c>
      <c r="N17" s="48"/>
    </row>
    <row r="18" spans="1:14" ht="72" x14ac:dyDescent="0.25">
      <c r="A18" s="22" t="s">
        <v>39</v>
      </c>
      <c r="B18" s="22" t="s">
        <v>264</v>
      </c>
      <c r="C18" s="21" t="s">
        <v>130</v>
      </c>
      <c r="D18" s="22" t="s">
        <v>189</v>
      </c>
      <c r="E18" s="32" t="s">
        <v>165</v>
      </c>
      <c r="F18" s="24">
        <v>43126</v>
      </c>
      <c r="G18" s="36">
        <v>2683081083</v>
      </c>
      <c r="H18" s="22" t="s">
        <v>177</v>
      </c>
      <c r="I18" s="21" t="s">
        <v>403</v>
      </c>
      <c r="J18" s="22" t="s">
        <v>402</v>
      </c>
      <c r="K18" s="31">
        <v>43132</v>
      </c>
      <c r="L18" s="31">
        <v>43496</v>
      </c>
      <c r="M18" s="53" t="str">
        <f t="shared" si="0"/>
        <v>100%</v>
      </c>
      <c r="N18" s="48"/>
    </row>
    <row r="19" spans="1:14" ht="84" x14ac:dyDescent="0.25">
      <c r="A19" s="22" t="s">
        <v>40</v>
      </c>
      <c r="B19" s="22" t="s">
        <v>264</v>
      </c>
      <c r="C19" s="21" t="s">
        <v>130</v>
      </c>
      <c r="D19" s="22" t="s">
        <v>189</v>
      </c>
      <c r="E19" s="32" t="s">
        <v>166</v>
      </c>
      <c r="F19" s="24">
        <v>43126</v>
      </c>
      <c r="G19" s="36">
        <v>781413844</v>
      </c>
      <c r="H19" s="22" t="s">
        <v>177</v>
      </c>
      <c r="I19" s="21" t="s">
        <v>401</v>
      </c>
      <c r="J19" s="22" t="s">
        <v>402</v>
      </c>
      <c r="K19" s="24">
        <v>43132</v>
      </c>
      <c r="L19" s="24">
        <v>43496</v>
      </c>
      <c r="M19" s="53" t="str">
        <f t="shared" si="0"/>
        <v>100%</v>
      </c>
      <c r="N19" s="48"/>
    </row>
    <row r="20" spans="1:14" ht="144" x14ac:dyDescent="0.25">
      <c r="A20" s="22" t="s">
        <v>41</v>
      </c>
      <c r="B20" s="20" t="s">
        <v>197</v>
      </c>
      <c r="C20" s="21" t="s">
        <v>145</v>
      </c>
      <c r="D20" s="22" t="s">
        <v>191</v>
      </c>
      <c r="E20" s="32" t="s">
        <v>167</v>
      </c>
      <c r="F20" s="24">
        <v>43126</v>
      </c>
      <c r="G20" s="117" t="s">
        <v>171</v>
      </c>
      <c r="H20" s="22" t="s">
        <v>172</v>
      </c>
      <c r="I20" s="22"/>
      <c r="J20" s="22"/>
      <c r="K20" s="24">
        <v>43126</v>
      </c>
      <c r="L20" s="24">
        <v>43490</v>
      </c>
      <c r="M20" s="53" t="str">
        <f t="shared" si="0"/>
        <v>100%</v>
      </c>
      <c r="N20" s="48"/>
    </row>
    <row r="21" spans="1:14" ht="60" x14ac:dyDescent="0.25">
      <c r="A21" s="119" t="s">
        <v>42</v>
      </c>
      <c r="B21" s="21" t="s">
        <v>218</v>
      </c>
      <c r="C21" s="20" t="s">
        <v>146</v>
      </c>
      <c r="D21" s="119" t="s">
        <v>192</v>
      </c>
      <c r="E21" s="35" t="s">
        <v>168</v>
      </c>
      <c r="F21" s="118">
        <v>43158</v>
      </c>
      <c r="G21" s="117">
        <v>611900000</v>
      </c>
      <c r="H21" s="119" t="s">
        <v>176</v>
      </c>
      <c r="I21" s="21" t="s">
        <v>413</v>
      </c>
      <c r="J21" s="22" t="s">
        <v>406</v>
      </c>
      <c r="K21" s="118">
        <v>43160</v>
      </c>
      <c r="L21" s="24">
        <v>43555</v>
      </c>
      <c r="M21" s="53" t="str">
        <f t="shared" si="0"/>
        <v>100%</v>
      </c>
      <c r="N21" s="48"/>
    </row>
    <row r="22" spans="1:14" ht="36" x14ac:dyDescent="0.25">
      <c r="A22" s="119" t="s">
        <v>43</v>
      </c>
      <c r="B22" s="21" t="s">
        <v>219</v>
      </c>
      <c r="C22" s="20" t="s">
        <v>135</v>
      </c>
      <c r="D22" s="22" t="s">
        <v>190</v>
      </c>
      <c r="E22" s="35" t="s">
        <v>169</v>
      </c>
      <c r="F22" s="118">
        <v>43159</v>
      </c>
      <c r="G22" s="117">
        <v>7955268904</v>
      </c>
      <c r="H22" s="119" t="s">
        <v>176</v>
      </c>
      <c r="I22" s="21" t="s">
        <v>405</v>
      </c>
      <c r="J22" s="22" t="s">
        <v>406</v>
      </c>
      <c r="K22" s="31">
        <v>43160</v>
      </c>
      <c r="L22" s="31">
        <v>43555</v>
      </c>
      <c r="M22" s="53" t="str">
        <f t="shared" si="0"/>
        <v>100%</v>
      </c>
      <c r="N22" s="48"/>
    </row>
    <row r="23" spans="1:14" ht="72" x14ac:dyDescent="0.25">
      <c r="A23" s="119" t="s">
        <v>265</v>
      </c>
      <c r="B23" s="21" t="s">
        <v>257</v>
      </c>
      <c r="C23" s="20" t="s">
        <v>287</v>
      </c>
      <c r="D23" s="22" t="s">
        <v>213</v>
      </c>
      <c r="E23" s="35" t="s">
        <v>272</v>
      </c>
      <c r="F23" s="118">
        <v>43203</v>
      </c>
      <c r="G23" s="117">
        <v>6562606662</v>
      </c>
      <c r="H23" s="20" t="s">
        <v>297</v>
      </c>
      <c r="I23" s="38" t="s">
        <v>1138</v>
      </c>
      <c r="J23" s="21" t="s">
        <v>1133</v>
      </c>
      <c r="K23" s="31">
        <v>43206</v>
      </c>
      <c r="L23" s="31">
        <v>43562</v>
      </c>
      <c r="M23" s="22" t="str">
        <f>IF((ROUND((($N$2-$K23)/(EDATE($L23,0)-$K23)*100),2))&gt;100,"100%",CONCATENATE((ROUND((($N$2-$K23)/(EDATE($L23,0)-$K23)*100),0)),"%"))</f>
        <v>100%</v>
      </c>
      <c r="N23" s="48"/>
    </row>
    <row r="24" spans="1:14" ht="144" x14ac:dyDescent="0.25">
      <c r="A24" s="119" t="s">
        <v>266</v>
      </c>
      <c r="B24" s="21" t="s">
        <v>257</v>
      </c>
      <c r="C24" s="20" t="s">
        <v>288</v>
      </c>
      <c r="D24" s="22" t="s">
        <v>281</v>
      </c>
      <c r="E24" s="23" t="s">
        <v>273</v>
      </c>
      <c r="F24" s="118">
        <v>43216</v>
      </c>
      <c r="G24" s="117">
        <v>2000000000</v>
      </c>
      <c r="H24" s="20" t="s">
        <v>179</v>
      </c>
      <c r="I24" s="21" t="s">
        <v>1413</v>
      </c>
      <c r="J24" s="21" t="s">
        <v>1414</v>
      </c>
      <c r="K24" s="118">
        <v>43221</v>
      </c>
      <c r="L24" s="118">
        <v>43660</v>
      </c>
      <c r="M24" s="22" t="str">
        <f t="shared" ref="M24:M52" si="1">IF((ROUND((($N$2-$K24)/(EDATE($L24,0)-$K24)*100),2))&gt;100,"100%",CONCATENATE((ROUND((($N$2-$K24)/(EDATE($L24,0)-$K24)*100),0)),"%"))</f>
        <v>100%</v>
      </c>
      <c r="N24" s="48"/>
    </row>
    <row r="25" spans="1:14" ht="72" x14ac:dyDescent="0.25">
      <c r="A25" s="119" t="s">
        <v>267</v>
      </c>
      <c r="B25" s="20" t="s">
        <v>197</v>
      </c>
      <c r="C25" s="20" t="s">
        <v>289</v>
      </c>
      <c r="D25" s="22" t="s">
        <v>214</v>
      </c>
      <c r="E25" s="23" t="s">
        <v>274</v>
      </c>
      <c r="F25" s="118">
        <v>43216</v>
      </c>
      <c r="G25" s="117">
        <v>1838812105</v>
      </c>
      <c r="H25" s="20" t="s">
        <v>179</v>
      </c>
      <c r="I25" s="21" t="s">
        <v>1136</v>
      </c>
      <c r="J25" s="21" t="s">
        <v>1137</v>
      </c>
      <c r="K25" s="118">
        <v>43222</v>
      </c>
      <c r="L25" s="118">
        <v>43585</v>
      </c>
      <c r="M25" s="22" t="str">
        <f t="shared" si="1"/>
        <v>100%</v>
      </c>
      <c r="N25" s="48"/>
    </row>
    <row r="26" spans="1:14" ht="48" x14ac:dyDescent="0.25">
      <c r="A26" s="119" t="s">
        <v>268</v>
      </c>
      <c r="B26" s="21" t="s">
        <v>194</v>
      </c>
      <c r="C26" s="20" t="s">
        <v>291</v>
      </c>
      <c r="D26" s="22" t="s">
        <v>283</v>
      </c>
      <c r="E26" s="23" t="s">
        <v>275</v>
      </c>
      <c r="F26" s="118">
        <v>43250</v>
      </c>
      <c r="G26" s="117">
        <v>498532927</v>
      </c>
      <c r="H26" s="20" t="s">
        <v>181</v>
      </c>
      <c r="I26" s="21" t="s">
        <v>404</v>
      </c>
      <c r="J26" s="22" t="s">
        <v>360</v>
      </c>
      <c r="K26" s="118">
        <v>43252</v>
      </c>
      <c r="L26" s="118">
        <v>43555</v>
      </c>
      <c r="M26" s="22" t="str">
        <f t="shared" si="1"/>
        <v>100%</v>
      </c>
      <c r="N26" s="48"/>
    </row>
    <row r="27" spans="1:14" ht="96" x14ac:dyDescent="0.25">
      <c r="A27" s="119" t="s">
        <v>269</v>
      </c>
      <c r="B27" s="21" t="s">
        <v>243</v>
      </c>
      <c r="C27" s="20" t="s">
        <v>292</v>
      </c>
      <c r="D27" s="20" t="s">
        <v>284</v>
      </c>
      <c r="E27" s="23" t="s">
        <v>276</v>
      </c>
      <c r="F27" s="118">
        <v>43271</v>
      </c>
      <c r="G27" s="117">
        <v>610616933</v>
      </c>
      <c r="H27" s="20" t="s">
        <v>298</v>
      </c>
      <c r="I27" s="21" t="s">
        <v>394</v>
      </c>
      <c r="J27" s="20" t="s">
        <v>395</v>
      </c>
      <c r="K27" s="118">
        <v>43272</v>
      </c>
      <c r="L27" s="118">
        <v>43495</v>
      </c>
      <c r="M27" s="22" t="str">
        <f t="shared" si="1"/>
        <v>100%</v>
      </c>
      <c r="N27" s="48"/>
    </row>
    <row r="28" spans="1:14" ht="132" x14ac:dyDescent="0.25">
      <c r="A28" s="119" t="s">
        <v>270</v>
      </c>
      <c r="B28" s="21" t="s">
        <v>243</v>
      </c>
      <c r="C28" s="20" t="s">
        <v>293</v>
      </c>
      <c r="D28" s="119" t="s">
        <v>285</v>
      </c>
      <c r="E28" s="23" t="s">
        <v>277</v>
      </c>
      <c r="F28" s="118">
        <v>43271</v>
      </c>
      <c r="G28" s="117">
        <v>6488517615</v>
      </c>
      <c r="H28" s="20" t="s">
        <v>173</v>
      </c>
      <c r="I28" s="38" t="s">
        <v>396</v>
      </c>
      <c r="J28" s="21" t="s">
        <v>397</v>
      </c>
      <c r="K28" s="118">
        <v>43272</v>
      </c>
      <c r="L28" s="118">
        <v>43485</v>
      </c>
      <c r="M28" s="22" t="str">
        <f t="shared" si="1"/>
        <v>100%</v>
      </c>
      <c r="N28" s="48"/>
    </row>
    <row r="29" spans="1:14" ht="60" x14ac:dyDescent="0.25">
      <c r="A29" s="72" t="s">
        <v>271</v>
      </c>
      <c r="B29" s="20" t="s">
        <v>197</v>
      </c>
      <c r="C29" s="20" t="s">
        <v>294</v>
      </c>
      <c r="D29" s="119" t="s">
        <v>286</v>
      </c>
      <c r="E29" s="23" t="s">
        <v>279</v>
      </c>
      <c r="F29" s="118">
        <v>43280</v>
      </c>
      <c r="G29" s="57" t="s">
        <v>296</v>
      </c>
      <c r="H29" s="20" t="s">
        <v>172</v>
      </c>
      <c r="I29" s="49"/>
      <c r="J29" s="49"/>
      <c r="K29" s="118">
        <v>43282</v>
      </c>
      <c r="L29" s="118">
        <v>43646</v>
      </c>
      <c r="M29" s="22" t="str">
        <f t="shared" si="1"/>
        <v>100%</v>
      </c>
      <c r="N29" s="48"/>
    </row>
    <row r="30" spans="1:14" ht="72" x14ac:dyDescent="0.25">
      <c r="A30" s="71" t="s">
        <v>299</v>
      </c>
      <c r="B30" s="21" t="s">
        <v>243</v>
      </c>
      <c r="C30" s="20" t="s">
        <v>330</v>
      </c>
      <c r="D30" s="119" t="s">
        <v>325</v>
      </c>
      <c r="E30" s="35" t="s">
        <v>312</v>
      </c>
      <c r="F30" s="118">
        <v>43300</v>
      </c>
      <c r="G30" s="58">
        <v>3099719398</v>
      </c>
      <c r="H30" s="20" t="s">
        <v>174</v>
      </c>
      <c r="I30" s="21" t="s">
        <v>407</v>
      </c>
      <c r="J30" s="21" t="s">
        <v>408</v>
      </c>
      <c r="K30" s="34">
        <v>43305</v>
      </c>
      <c r="L30" s="118">
        <v>43496</v>
      </c>
      <c r="M30" s="22" t="str">
        <f t="shared" si="1"/>
        <v>100%</v>
      </c>
      <c r="N30" s="48"/>
    </row>
    <row r="31" spans="1:14" ht="96" x14ac:dyDescent="0.25">
      <c r="A31" s="71" t="s">
        <v>300</v>
      </c>
      <c r="B31" s="20" t="s">
        <v>197</v>
      </c>
      <c r="C31" s="20" t="s">
        <v>249</v>
      </c>
      <c r="D31" s="119" t="s">
        <v>250</v>
      </c>
      <c r="E31" s="39" t="s">
        <v>313</v>
      </c>
      <c r="F31" s="118">
        <v>43307</v>
      </c>
      <c r="G31" s="117" t="s">
        <v>350</v>
      </c>
      <c r="H31" s="20" t="s">
        <v>172</v>
      </c>
      <c r="I31" s="49"/>
      <c r="J31" s="49"/>
      <c r="K31" s="118">
        <v>43308</v>
      </c>
      <c r="L31" s="118">
        <v>43672</v>
      </c>
      <c r="M31" s="22" t="str">
        <f t="shared" si="1"/>
        <v>100%</v>
      </c>
      <c r="N31" s="48"/>
    </row>
    <row r="32" spans="1:14" ht="48" x14ac:dyDescent="0.25">
      <c r="A32" s="25" t="s">
        <v>301</v>
      </c>
      <c r="B32" s="22" t="s">
        <v>215</v>
      </c>
      <c r="C32" s="20" t="s">
        <v>246</v>
      </c>
      <c r="D32" s="119" t="s">
        <v>247</v>
      </c>
      <c r="E32" s="35" t="s">
        <v>248</v>
      </c>
      <c r="F32" s="118">
        <v>43339</v>
      </c>
      <c r="G32" s="110">
        <v>19000000</v>
      </c>
      <c r="H32" s="20" t="s">
        <v>204</v>
      </c>
      <c r="I32" s="49"/>
      <c r="J32" s="49"/>
      <c r="K32" s="118">
        <v>43342</v>
      </c>
      <c r="L32" s="118">
        <v>43706</v>
      </c>
      <c r="M32" s="22" t="str">
        <f t="shared" si="1"/>
        <v>100%</v>
      </c>
      <c r="N32" s="48"/>
    </row>
    <row r="33" spans="1:14" ht="96" x14ac:dyDescent="0.25">
      <c r="A33" s="25" t="s">
        <v>302</v>
      </c>
      <c r="B33" s="20" t="s">
        <v>197</v>
      </c>
      <c r="C33" s="20" t="s">
        <v>237</v>
      </c>
      <c r="D33" s="119" t="s">
        <v>238</v>
      </c>
      <c r="E33" s="35" t="s">
        <v>314</v>
      </c>
      <c r="F33" s="118">
        <v>43340</v>
      </c>
      <c r="G33" s="117" t="s">
        <v>351</v>
      </c>
      <c r="H33" s="20" t="s">
        <v>172</v>
      </c>
      <c r="I33" s="49"/>
      <c r="J33" s="49"/>
      <c r="K33" s="118">
        <v>43341</v>
      </c>
      <c r="L33" s="118">
        <v>43706</v>
      </c>
      <c r="M33" s="22" t="str">
        <f t="shared" si="1"/>
        <v>100%</v>
      </c>
      <c r="N33" s="48"/>
    </row>
    <row r="34" spans="1:14" ht="96" x14ac:dyDescent="0.25">
      <c r="A34" s="25" t="s">
        <v>303</v>
      </c>
      <c r="B34" s="21" t="s">
        <v>243</v>
      </c>
      <c r="C34" s="20" t="s">
        <v>337</v>
      </c>
      <c r="D34" s="119" t="s">
        <v>326</v>
      </c>
      <c r="E34" s="35" t="s">
        <v>315</v>
      </c>
      <c r="F34" s="118">
        <v>43341</v>
      </c>
      <c r="G34" s="37">
        <v>533013247</v>
      </c>
      <c r="H34" s="20" t="s">
        <v>172</v>
      </c>
      <c r="I34" s="21" t="s">
        <v>1415</v>
      </c>
      <c r="J34" s="22" t="s">
        <v>1416</v>
      </c>
      <c r="K34" s="118">
        <v>43346</v>
      </c>
      <c r="L34" s="118">
        <v>43740</v>
      </c>
      <c r="M34" s="22" t="str">
        <f t="shared" si="1"/>
        <v>99%</v>
      </c>
      <c r="N34" s="48"/>
    </row>
    <row r="35" spans="1:14" ht="48" x14ac:dyDescent="0.25">
      <c r="A35" s="71" t="s">
        <v>304</v>
      </c>
      <c r="B35" s="21" t="s">
        <v>243</v>
      </c>
      <c r="C35" s="20" t="s">
        <v>340</v>
      </c>
      <c r="D35" s="22" t="s">
        <v>327</v>
      </c>
      <c r="E35" s="35" t="s">
        <v>317</v>
      </c>
      <c r="F35" s="118">
        <v>43343</v>
      </c>
      <c r="G35" s="117">
        <v>2040026637</v>
      </c>
      <c r="H35" s="20" t="s">
        <v>176</v>
      </c>
      <c r="I35" s="47" t="s">
        <v>1588</v>
      </c>
      <c r="J35" s="21" t="s">
        <v>1589</v>
      </c>
      <c r="K35" s="34">
        <v>43347</v>
      </c>
      <c r="L35" s="51">
        <v>43677</v>
      </c>
      <c r="M35" s="22" t="str">
        <f t="shared" si="1"/>
        <v>100%</v>
      </c>
      <c r="N35" s="48"/>
    </row>
    <row r="36" spans="1:14" ht="60.75" x14ac:dyDescent="0.25">
      <c r="A36" s="22" t="s">
        <v>305</v>
      </c>
      <c r="B36" s="20" t="s">
        <v>197</v>
      </c>
      <c r="C36" s="21" t="s">
        <v>343</v>
      </c>
      <c r="D36" s="119" t="s">
        <v>328</v>
      </c>
      <c r="E36" s="23" t="s">
        <v>318</v>
      </c>
      <c r="F36" s="24">
        <v>43350</v>
      </c>
      <c r="G36" s="106" t="s">
        <v>352</v>
      </c>
      <c r="H36" s="21" t="s">
        <v>172</v>
      </c>
      <c r="I36" s="49"/>
      <c r="J36" s="49"/>
      <c r="K36" s="118">
        <v>43353</v>
      </c>
      <c r="L36" s="118">
        <v>43717</v>
      </c>
      <c r="M36" s="22" t="str">
        <f t="shared" si="1"/>
        <v>100%</v>
      </c>
      <c r="N36" s="48"/>
    </row>
    <row r="37" spans="1:14" ht="48" x14ac:dyDescent="0.25">
      <c r="A37" s="119" t="s">
        <v>306</v>
      </c>
      <c r="B37" s="21" t="s">
        <v>220</v>
      </c>
      <c r="C37" s="20" t="s">
        <v>290</v>
      </c>
      <c r="D37" s="119" t="s">
        <v>282</v>
      </c>
      <c r="E37" s="35" t="s">
        <v>319</v>
      </c>
      <c r="F37" s="118">
        <v>43350</v>
      </c>
      <c r="G37" s="105">
        <v>229212517</v>
      </c>
      <c r="H37" s="20" t="s">
        <v>357</v>
      </c>
      <c r="I37" s="21" t="s">
        <v>416</v>
      </c>
      <c r="J37" s="20" t="s">
        <v>415</v>
      </c>
      <c r="K37" s="118">
        <v>43353</v>
      </c>
      <c r="L37" s="118">
        <v>43496</v>
      </c>
      <c r="M37" s="22" t="str">
        <f t="shared" si="1"/>
        <v>100%</v>
      </c>
      <c r="N37" s="48"/>
    </row>
    <row r="38" spans="1:14" ht="60.75" x14ac:dyDescent="0.25">
      <c r="A38" s="119" t="s">
        <v>307</v>
      </c>
      <c r="B38" s="20" t="s">
        <v>197</v>
      </c>
      <c r="C38" s="20" t="s">
        <v>346</v>
      </c>
      <c r="D38" s="119" t="s">
        <v>211</v>
      </c>
      <c r="E38" s="35" t="s">
        <v>320</v>
      </c>
      <c r="F38" s="118">
        <v>43357</v>
      </c>
      <c r="G38" s="105" t="s">
        <v>353</v>
      </c>
      <c r="H38" s="20" t="s">
        <v>172</v>
      </c>
      <c r="I38" s="49"/>
      <c r="J38" s="49"/>
      <c r="K38" s="24">
        <v>43357</v>
      </c>
      <c r="L38" s="24">
        <v>43721</v>
      </c>
      <c r="M38" s="22" t="str">
        <f t="shared" si="1"/>
        <v>100%</v>
      </c>
      <c r="N38" s="48"/>
    </row>
    <row r="39" spans="1:14" ht="48.75" x14ac:dyDescent="0.25">
      <c r="A39" s="119" t="s">
        <v>308</v>
      </c>
      <c r="B39" s="21" t="s">
        <v>243</v>
      </c>
      <c r="C39" s="20" t="s">
        <v>347</v>
      </c>
      <c r="D39" s="22" t="s">
        <v>329</v>
      </c>
      <c r="E39" s="35" t="s">
        <v>321</v>
      </c>
      <c r="F39" s="118">
        <v>43361</v>
      </c>
      <c r="G39" s="105">
        <v>5138653073</v>
      </c>
      <c r="H39" s="20" t="s">
        <v>172</v>
      </c>
      <c r="I39" s="47" t="s">
        <v>1608</v>
      </c>
      <c r="J39" s="21" t="s">
        <v>1609</v>
      </c>
      <c r="K39" s="34">
        <v>43361</v>
      </c>
      <c r="L39" s="31">
        <v>43740</v>
      </c>
      <c r="M39" s="22" t="str">
        <f t="shared" si="1"/>
        <v>99%</v>
      </c>
      <c r="N39" s="48"/>
    </row>
    <row r="40" spans="1:14" ht="84" x14ac:dyDescent="0.25">
      <c r="A40" s="119" t="s">
        <v>309</v>
      </c>
      <c r="B40" s="20" t="s">
        <v>197</v>
      </c>
      <c r="C40" s="20" t="s">
        <v>251</v>
      </c>
      <c r="D40" s="22" t="s">
        <v>252</v>
      </c>
      <c r="E40" s="35" t="s">
        <v>322</v>
      </c>
      <c r="F40" s="118">
        <v>43361</v>
      </c>
      <c r="G40" s="117" t="s">
        <v>354</v>
      </c>
      <c r="H40" s="20" t="s">
        <v>172</v>
      </c>
      <c r="I40" s="49"/>
      <c r="J40" s="49"/>
      <c r="K40" s="118">
        <v>43361</v>
      </c>
      <c r="L40" s="118">
        <v>43725</v>
      </c>
      <c r="M40" s="22" t="str">
        <f t="shared" si="1"/>
        <v>100%</v>
      </c>
      <c r="N40" s="48"/>
    </row>
    <row r="41" spans="1:14" ht="72" x14ac:dyDescent="0.25">
      <c r="A41" s="22" t="s">
        <v>310</v>
      </c>
      <c r="B41" s="20" t="s">
        <v>197</v>
      </c>
      <c r="C41" s="21" t="s">
        <v>348</v>
      </c>
      <c r="D41" s="119" t="s">
        <v>359</v>
      </c>
      <c r="E41" s="23" t="s">
        <v>323</v>
      </c>
      <c r="F41" s="24">
        <v>43362</v>
      </c>
      <c r="G41" s="106" t="s">
        <v>355</v>
      </c>
      <c r="H41" s="21" t="s">
        <v>172</v>
      </c>
      <c r="I41" s="49"/>
      <c r="J41" s="49"/>
      <c r="K41" s="118">
        <v>43362</v>
      </c>
      <c r="L41" s="118">
        <v>43726</v>
      </c>
      <c r="M41" s="22" t="str">
        <f t="shared" si="1"/>
        <v>100%</v>
      </c>
      <c r="N41" s="48"/>
    </row>
    <row r="42" spans="1:14" ht="72" x14ac:dyDescent="0.25">
      <c r="A42" s="22" t="s">
        <v>311</v>
      </c>
      <c r="B42" s="20" t="s">
        <v>197</v>
      </c>
      <c r="C42" s="21" t="s">
        <v>255</v>
      </c>
      <c r="D42" s="22" t="s">
        <v>256</v>
      </c>
      <c r="E42" s="23" t="s">
        <v>324</v>
      </c>
      <c r="F42" s="24">
        <v>43364</v>
      </c>
      <c r="G42" s="106" t="s">
        <v>356</v>
      </c>
      <c r="H42" s="21" t="s">
        <v>172</v>
      </c>
      <c r="I42" s="49"/>
      <c r="J42" s="49"/>
      <c r="K42" s="24">
        <v>43364</v>
      </c>
      <c r="L42" s="24">
        <v>43728</v>
      </c>
      <c r="M42" s="22" t="str">
        <f t="shared" si="1"/>
        <v>100%</v>
      </c>
      <c r="N42" s="48"/>
    </row>
    <row r="43" spans="1:14" ht="60.75" x14ac:dyDescent="0.25">
      <c r="A43" s="22" t="s">
        <v>362</v>
      </c>
      <c r="B43" s="20" t="s">
        <v>203</v>
      </c>
      <c r="C43" s="21" t="s">
        <v>371</v>
      </c>
      <c r="D43" s="21" t="s">
        <v>390</v>
      </c>
      <c r="E43" s="23" t="s">
        <v>374</v>
      </c>
      <c r="F43" s="24">
        <v>43390</v>
      </c>
      <c r="G43" s="106" t="s">
        <v>382</v>
      </c>
      <c r="H43" s="21" t="s">
        <v>172</v>
      </c>
      <c r="I43" s="101"/>
      <c r="J43" s="101"/>
      <c r="K43" s="24">
        <v>43390</v>
      </c>
      <c r="L43" s="118">
        <v>43754</v>
      </c>
      <c r="M43" s="22" t="str">
        <f t="shared" si="1"/>
        <v>96%</v>
      </c>
      <c r="N43" s="48"/>
    </row>
    <row r="44" spans="1:14" ht="60" x14ac:dyDescent="0.25">
      <c r="A44" s="119" t="s">
        <v>363</v>
      </c>
      <c r="B44" s="20" t="s">
        <v>203</v>
      </c>
      <c r="C44" s="20" t="s">
        <v>372</v>
      </c>
      <c r="D44" s="20" t="s">
        <v>391</v>
      </c>
      <c r="E44" s="35" t="s">
        <v>375</v>
      </c>
      <c r="F44" s="118">
        <v>43391</v>
      </c>
      <c r="G44" s="117" t="s">
        <v>383</v>
      </c>
      <c r="H44" s="20" t="s">
        <v>172</v>
      </c>
      <c r="I44" s="101"/>
      <c r="J44" s="101"/>
      <c r="K44" s="118">
        <v>43391</v>
      </c>
      <c r="L44" s="118">
        <v>43755</v>
      </c>
      <c r="M44" s="22" t="str">
        <f t="shared" si="1"/>
        <v>95%</v>
      </c>
      <c r="N44" s="48"/>
    </row>
    <row r="45" spans="1:14" ht="84" x14ac:dyDescent="0.25">
      <c r="A45" s="119" t="s">
        <v>364</v>
      </c>
      <c r="B45" s="20" t="s">
        <v>203</v>
      </c>
      <c r="C45" s="20" t="s">
        <v>253</v>
      </c>
      <c r="D45" s="20" t="s">
        <v>254</v>
      </c>
      <c r="E45" s="35" t="s">
        <v>376</v>
      </c>
      <c r="F45" s="118">
        <v>43395</v>
      </c>
      <c r="G45" s="105" t="s">
        <v>384</v>
      </c>
      <c r="H45" s="20" t="s">
        <v>172</v>
      </c>
      <c r="I45" s="101"/>
      <c r="J45" s="101"/>
      <c r="K45" s="118">
        <v>43395</v>
      </c>
      <c r="L45" s="118">
        <v>43759</v>
      </c>
      <c r="M45" s="22" t="str">
        <f t="shared" si="1"/>
        <v>94%</v>
      </c>
      <c r="N45" s="48"/>
    </row>
    <row r="46" spans="1:14" ht="108" x14ac:dyDescent="0.25">
      <c r="A46" s="119" t="s">
        <v>365</v>
      </c>
      <c r="B46" s="20" t="s">
        <v>203</v>
      </c>
      <c r="C46" s="20" t="s">
        <v>244</v>
      </c>
      <c r="D46" s="21" t="s">
        <v>245</v>
      </c>
      <c r="E46" s="35" t="s">
        <v>377</v>
      </c>
      <c r="F46" s="118">
        <v>43395</v>
      </c>
      <c r="G46" s="105" t="s">
        <v>385</v>
      </c>
      <c r="H46" s="20" t="s">
        <v>172</v>
      </c>
      <c r="I46" s="101"/>
      <c r="J46" s="101"/>
      <c r="K46" s="24">
        <v>43395</v>
      </c>
      <c r="L46" s="118">
        <v>43759</v>
      </c>
      <c r="M46" s="22" t="str">
        <f t="shared" si="1"/>
        <v>94%</v>
      </c>
      <c r="N46" s="48"/>
    </row>
    <row r="47" spans="1:14" s="165" customFormat="1" ht="78" customHeight="1" x14ac:dyDescent="0.25">
      <c r="A47" s="157" t="s">
        <v>1614</v>
      </c>
      <c r="B47" s="158" t="s">
        <v>243</v>
      </c>
      <c r="C47" s="159" t="s">
        <v>202</v>
      </c>
      <c r="D47" s="158" t="s">
        <v>199</v>
      </c>
      <c r="E47" s="160" t="s">
        <v>1621</v>
      </c>
      <c r="F47" s="161">
        <v>43410</v>
      </c>
      <c r="G47" s="167">
        <v>5074000000</v>
      </c>
      <c r="H47" s="159" t="s">
        <v>1622</v>
      </c>
      <c r="I47" s="169" t="s">
        <v>1623</v>
      </c>
      <c r="J47" s="169" t="s">
        <v>1624</v>
      </c>
      <c r="K47" s="168">
        <v>43410</v>
      </c>
      <c r="L47" s="168">
        <v>43830</v>
      </c>
      <c r="M47" s="163" t="str">
        <f t="shared" si="1"/>
        <v>78%</v>
      </c>
      <c r="N47" s="164"/>
    </row>
    <row r="48" spans="1:14" ht="72" x14ac:dyDescent="0.25">
      <c r="A48" s="71" t="s">
        <v>366</v>
      </c>
      <c r="B48" s="21" t="s">
        <v>243</v>
      </c>
      <c r="C48" s="20" t="s">
        <v>202</v>
      </c>
      <c r="D48" s="21" t="s">
        <v>199</v>
      </c>
      <c r="E48" s="35" t="s">
        <v>378</v>
      </c>
      <c r="F48" s="118">
        <v>43425</v>
      </c>
      <c r="G48" s="117">
        <v>7942713188</v>
      </c>
      <c r="H48" s="20" t="s">
        <v>389</v>
      </c>
      <c r="I48" s="166" t="s">
        <v>1615</v>
      </c>
      <c r="J48" s="102" t="s">
        <v>1616</v>
      </c>
      <c r="K48" s="51">
        <v>43426</v>
      </c>
      <c r="L48" s="31">
        <v>43830</v>
      </c>
      <c r="M48" s="22" t="str">
        <f t="shared" si="1"/>
        <v>77%</v>
      </c>
      <c r="N48" s="48"/>
    </row>
    <row r="49" spans="1:14" ht="60.75" x14ac:dyDescent="0.25">
      <c r="A49" s="71" t="s">
        <v>367</v>
      </c>
      <c r="B49" s="20" t="s">
        <v>203</v>
      </c>
      <c r="C49" s="20" t="s">
        <v>226</v>
      </c>
      <c r="D49" s="119" t="s">
        <v>227</v>
      </c>
      <c r="E49" s="35" t="s">
        <v>379</v>
      </c>
      <c r="F49" s="118">
        <v>43434</v>
      </c>
      <c r="G49" s="105" t="s">
        <v>386</v>
      </c>
      <c r="H49" s="20" t="s">
        <v>172</v>
      </c>
      <c r="I49" s="101"/>
      <c r="J49" s="101"/>
      <c r="K49" s="118">
        <v>43434</v>
      </c>
      <c r="L49" s="118">
        <v>43798</v>
      </c>
      <c r="M49" s="22" t="str">
        <f t="shared" si="1"/>
        <v>84%</v>
      </c>
      <c r="N49" s="48"/>
    </row>
    <row r="50" spans="1:14" ht="84" x14ac:dyDescent="0.25">
      <c r="A50" s="71" t="s">
        <v>368</v>
      </c>
      <c r="B50" s="20" t="s">
        <v>203</v>
      </c>
      <c r="C50" s="20" t="s">
        <v>373</v>
      </c>
      <c r="D50" s="119" t="s">
        <v>259</v>
      </c>
      <c r="E50" s="35" t="s">
        <v>380</v>
      </c>
      <c r="F50" s="118">
        <v>43448</v>
      </c>
      <c r="G50" s="117" t="s">
        <v>387</v>
      </c>
      <c r="H50" s="20" t="s">
        <v>172</v>
      </c>
      <c r="I50" s="101"/>
      <c r="J50" s="101"/>
      <c r="K50" s="118">
        <v>43448</v>
      </c>
      <c r="L50" s="118">
        <v>43812</v>
      </c>
      <c r="M50" s="22" t="str">
        <f t="shared" si="1"/>
        <v>80%</v>
      </c>
      <c r="N50" s="48"/>
    </row>
    <row r="51" spans="1:14" ht="60" x14ac:dyDescent="0.25">
      <c r="A51" s="71" t="s">
        <v>369</v>
      </c>
      <c r="B51" s="21" t="s">
        <v>243</v>
      </c>
      <c r="C51" s="20" t="s">
        <v>202</v>
      </c>
      <c r="D51" s="22" t="s">
        <v>199</v>
      </c>
      <c r="E51" s="35" t="s">
        <v>381</v>
      </c>
      <c r="F51" s="118">
        <v>43455</v>
      </c>
      <c r="G51" s="117">
        <v>10430000000</v>
      </c>
      <c r="H51" s="20" t="s">
        <v>361</v>
      </c>
      <c r="I51" s="102" t="s">
        <v>1132</v>
      </c>
      <c r="J51" s="102" t="s">
        <v>1133</v>
      </c>
      <c r="K51" s="31">
        <v>43455</v>
      </c>
      <c r="L51" s="31">
        <v>43829</v>
      </c>
      <c r="M51" s="22" t="str">
        <f t="shared" si="1"/>
        <v>76%</v>
      </c>
      <c r="N51" s="48"/>
    </row>
    <row r="52" spans="1:14" ht="72" x14ac:dyDescent="0.25">
      <c r="A52" s="73" t="s">
        <v>370</v>
      </c>
      <c r="B52" s="20" t="s">
        <v>203</v>
      </c>
      <c r="C52" s="93" t="s">
        <v>216</v>
      </c>
      <c r="D52" s="111" t="s">
        <v>217</v>
      </c>
      <c r="E52" s="99" t="s">
        <v>316</v>
      </c>
      <c r="F52" s="95">
        <v>43463</v>
      </c>
      <c r="G52" s="114" t="s">
        <v>388</v>
      </c>
      <c r="H52" s="93" t="s">
        <v>180</v>
      </c>
      <c r="I52" s="61"/>
      <c r="J52" s="61"/>
      <c r="K52" s="95">
        <v>43463</v>
      </c>
      <c r="L52" s="118">
        <v>43524</v>
      </c>
      <c r="M52" s="22" t="str">
        <f t="shared" si="1"/>
        <v>100%</v>
      </c>
      <c r="N52" s="48"/>
    </row>
    <row r="53" spans="1:14" ht="51.75" customHeight="1" x14ac:dyDescent="0.25">
      <c r="A53" s="184" t="s">
        <v>423</v>
      </c>
      <c r="B53" s="184"/>
      <c r="C53" s="184"/>
      <c r="D53" s="184"/>
      <c r="E53" s="184"/>
      <c r="F53" s="184"/>
      <c r="G53" s="184"/>
      <c r="H53" s="184"/>
      <c r="I53" s="184"/>
      <c r="J53" s="184"/>
      <c r="K53" s="184"/>
      <c r="L53" s="184"/>
      <c r="M53" s="184"/>
      <c r="N53" s="46"/>
    </row>
    <row r="54" spans="1:14" ht="94.5" x14ac:dyDescent="0.25">
      <c r="A54" s="65" t="s">
        <v>0</v>
      </c>
      <c r="B54" s="65" t="s">
        <v>5</v>
      </c>
      <c r="C54" s="65" t="s">
        <v>1</v>
      </c>
      <c r="D54" s="65" t="s">
        <v>6</v>
      </c>
      <c r="E54" s="65" t="s">
        <v>27</v>
      </c>
      <c r="F54" s="65" t="s">
        <v>28</v>
      </c>
      <c r="G54" s="65" t="s">
        <v>7</v>
      </c>
      <c r="H54" s="65" t="s">
        <v>26</v>
      </c>
      <c r="I54" s="65" t="s">
        <v>31</v>
      </c>
      <c r="J54" s="65" t="s">
        <v>30</v>
      </c>
      <c r="K54" s="65" t="s">
        <v>2</v>
      </c>
      <c r="L54" s="65" t="s">
        <v>3</v>
      </c>
      <c r="M54" s="65" t="s">
        <v>29</v>
      </c>
      <c r="N54" s="46"/>
    </row>
    <row r="55" spans="1:14" ht="48" x14ac:dyDescent="0.25">
      <c r="A55" s="69" t="s">
        <v>424</v>
      </c>
      <c r="B55" s="21" t="s">
        <v>1045</v>
      </c>
      <c r="C55" s="84" t="s">
        <v>44</v>
      </c>
      <c r="D55" s="87" t="s">
        <v>853</v>
      </c>
      <c r="E55" s="84" t="s">
        <v>147</v>
      </c>
      <c r="F55" s="88">
        <v>43466</v>
      </c>
      <c r="G55" s="68">
        <v>343631543</v>
      </c>
      <c r="H55" s="87" t="s">
        <v>172</v>
      </c>
      <c r="I55" s="21"/>
      <c r="J55" s="45"/>
      <c r="K55" s="88">
        <v>43466</v>
      </c>
      <c r="L55" s="24">
        <v>43830</v>
      </c>
      <c r="M55" s="22" t="str">
        <f t="shared" ref="M55:M118" si="2">IF((ROUND((($N$2-$K55)/(EDATE($L55,0)-$K55)*100),2))&gt;100,"100%",CONCATENATE((ROUND((($N$2-$K55)/(EDATE($L55,0)-$K55)*100),0)),"%"))</f>
        <v>75%</v>
      </c>
    </row>
    <row r="56" spans="1:14" ht="84" x14ac:dyDescent="0.25">
      <c r="A56" s="69" t="s">
        <v>425</v>
      </c>
      <c r="B56" s="21" t="s">
        <v>1045</v>
      </c>
      <c r="C56" s="84" t="s">
        <v>45</v>
      </c>
      <c r="D56" s="22" t="s">
        <v>853</v>
      </c>
      <c r="E56" s="85" t="s">
        <v>674</v>
      </c>
      <c r="F56" s="88">
        <v>43466</v>
      </c>
      <c r="G56" s="89">
        <v>1963546480</v>
      </c>
      <c r="H56" s="87" t="s">
        <v>172</v>
      </c>
      <c r="I56" s="22"/>
      <c r="J56" s="22"/>
      <c r="K56" s="88">
        <v>43466</v>
      </c>
      <c r="L56" s="24">
        <v>43830</v>
      </c>
      <c r="M56" s="22" t="str">
        <f t="shared" si="2"/>
        <v>75%</v>
      </c>
    </row>
    <row r="57" spans="1:14" ht="96" x14ac:dyDescent="0.25">
      <c r="A57" s="69" t="s">
        <v>426</v>
      </c>
      <c r="B57" s="21" t="s">
        <v>1045</v>
      </c>
      <c r="C57" s="84" t="s">
        <v>613</v>
      </c>
      <c r="D57" s="87" t="s">
        <v>853</v>
      </c>
      <c r="E57" s="85" t="s">
        <v>675</v>
      </c>
      <c r="F57" s="88">
        <v>43466</v>
      </c>
      <c r="G57" s="89">
        <v>400000000</v>
      </c>
      <c r="H57" s="87" t="s">
        <v>172</v>
      </c>
      <c r="I57" s="22"/>
      <c r="J57" s="22"/>
      <c r="K57" s="88">
        <v>43466</v>
      </c>
      <c r="L57" s="24">
        <v>43830</v>
      </c>
      <c r="M57" s="22" t="str">
        <f t="shared" si="2"/>
        <v>75%</v>
      </c>
    </row>
    <row r="58" spans="1:14" ht="48" x14ac:dyDescent="0.25">
      <c r="A58" s="69" t="s">
        <v>427</v>
      </c>
      <c r="B58" s="21" t="s">
        <v>203</v>
      </c>
      <c r="C58" s="84" t="s">
        <v>57</v>
      </c>
      <c r="D58" s="87" t="s">
        <v>854</v>
      </c>
      <c r="E58" s="85" t="s">
        <v>153</v>
      </c>
      <c r="F58" s="88">
        <v>43466</v>
      </c>
      <c r="G58" s="89">
        <v>42854124</v>
      </c>
      <c r="H58" s="87" t="s">
        <v>172</v>
      </c>
      <c r="I58" s="49"/>
      <c r="J58" s="49"/>
      <c r="K58" s="88">
        <v>43466</v>
      </c>
      <c r="L58" s="24">
        <v>43830</v>
      </c>
      <c r="M58" s="22" t="str">
        <f t="shared" si="2"/>
        <v>75%</v>
      </c>
    </row>
    <row r="59" spans="1:14" ht="48" x14ac:dyDescent="0.25">
      <c r="A59" s="69" t="s">
        <v>428</v>
      </c>
      <c r="B59" s="21" t="s">
        <v>203</v>
      </c>
      <c r="C59" s="84" t="s">
        <v>614</v>
      </c>
      <c r="D59" s="87" t="s">
        <v>855</v>
      </c>
      <c r="E59" s="85" t="s">
        <v>148</v>
      </c>
      <c r="F59" s="88">
        <v>43466</v>
      </c>
      <c r="G59" s="89">
        <v>20408516</v>
      </c>
      <c r="H59" s="87" t="s">
        <v>1007</v>
      </c>
      <c r="I59" s="21"/>
      <c r="J59" s="21"/>
      <c r="K59" s="88">
        <v>43466</v>
      </c>
      <c r="L59" s="24">
        <v>43585</v>
      </c>
      <c r="M59" s="22" t="str">
        <f t="shared" si="2"/>
        <v>100%</v>
      </c>
    </row>
    <row r="60" spans="1:14" ht="60" x14ac:dyDescent="0.25">
      <c r="A60" s="69" t="s">
        <v>429</v>
      </c>
      <c r="B60" s="21" t="s">
        <v>203</v>
      </c>
      <c r="C60" s="84" t="s">
        <v>132</v>
      </c>
      <c r="D60" s="87" t="s">
        <v>856</v>
      </c>
      <c r="E60" s="69" t="s">
        <v>676</v>
      </c>
      <c r="F60" s="88">
        <v>43466</v>
      </c>
      <c r="G60" s="89">
        <v>44467650</v>
      </c>
      <c r="H60" s="87" t="s">
        <v>174</v>
      </c>
      <c r="I60" s="22"/>
      <c r="J60" s="22"/>
      <c r="K60" s="88">
        <v>43466</v>
      </c>
      <c r="L60" s="24">
        <v>43616</v>
      </c>
      <c r="M60" s="22" t="str">
        <f t="shared" si="2"/>
        <v>100%</v>
      </c>
    </row>
    <row r="61" spans="1:14" ht="60" x14ac:dyDescent="0.25">
      <c r="A61" s="69" t="s">
        <v>430</v>
      </c>
      <c r="B61" s="21" t="s">
        <v>203</v>
      </c>
      <c r="C61" s="84" t="s">
        <v>615</v>
      </c>
      <c r="D61" s="87" t="s">
        <v>857</v>
      </c>
      <c r="E61" s="69" t="s">
        <v>677</v>
      </c>
      <c r="F61" s="88">
        <v>43466</v>
      </c>
      <c r="G61" s="68" t="s">
        <v>382</v>
      </c>
      <c r="H61" s="87" t="s">
        <v>172</v>
      </c>
      <c r="I61" s="21"/>
      <c r="J61" s="21"/>
      <c r="K61" s="88">
        <v>43466</v>
      </c>
      <c r="L61" s="24">
        <v>43830</v>
      </c>
      <c r="M61" s="22" t="str">
        <f t="shared" si="2"/>
        <v>75%</v>
      </c>
    </row>
    <row r="62" spans="1:14" ht="36" x14ac:dyDescent="0.25">
      <c r="A62" s="69" t="s">
        <v>431</v>
      </c>
      <c r="B62" s="21" t="s">
        <v>257</v>
      </c>
      <c r="C62" s="84" t="s">
        <v>60</v>
      </c>
      <c r="D62" s="87" t="s">
        <v>858</v>
      </c>
      <c r="E62" s="69" t="s">
        <v>155</v>
      </c>
      <c r="F62" s="88">
        <v>43466</v>
      </c>
      <c r="G62" s="89">
        <v>208764828</v>
      </c>
      <c r="H62" s="87" t="s">
        <v>172</v>
      </c>
      <c r="I62" s="49"/>
      <c r="J62" s="49"/>
      <c r="K62" s="88">
        <v>43466</v>
      </c>
      <c r="L62" s="24">
        <v>43830</v>
      </c>
      <c r="M62" s="22" t="str">
        <f t="shared" si="2"/>
        <v>75%</v>
      </c>
    </row>
    <row r="63" spans="1:14" ht="96" x14ac:dyDescent="0.25">
      <c r="A63" s="69" t="s">
        <v>432</v>
      </c>
      <c r="B63" s="21" t="s">
        <v>203</v>
      </c>
      <c r="C63" s="84" t="s">
        <v>53</v>
      </c>
      <c r="D63" s="87" t="s">
        <v>859</v>
      </c>
      <c r="E63" s="85" t="s">
        <v>278</v>
      </c>
      <c r="F63" s="88">
        <v>43466</v>
      </c>
      <c r="G63" s="89">
        <v>55736124</v>
      </c>
      <c r="H63" s="87" t="s">
        <v>172</v>
      </c>
      <c r="I63" s="21"/>
      <c r="J63" s="21"/>
      <c r="K63" s="88">
        <v>43466</v>
      </c>
      <c r="L63" s="24">
        <v>43830</v>
      </c>
      <c r="M63" s="22" t="str">
        <f t="shared" si="2"/>
        <v>75%</v>
      </c>
    </row>
    <row r="64" spans="1:14" ht="60" x14ac:dyDescent="0.25">
      <c r="A64" s="69" t="s">
        <v>433</v>
      </c>
      <c r="B64" s="21" t="s">
        <v>203</v>
      </c>
      <c r="C64" s="84" t="s">
        <v>50</v>
      </c>
      <c r="D64" s="87" t="s">
        <v>860</v>
      </c>
      <c r="E64" s="85" t="s">
        <v>150</v>
      </c>
      <c r="F64" s="88">
        <v>43466</v>
      </c>
      <c r="G64" s="89">
        <v>18412985</v>
      </c>
      <c r="H64" s="87" t="s">
        <v>174</v>
      </c>
      <c r="I64" s="21"/>
      <c r="J64" s="21"/>
      <c r="K64" s="88">
        <v>43466</v>
      </c>
      <c r="L64" s="24">
        <v>43616</v>
      </c>
      <c r="M64" s="22" t="str">
        <f t="shared" si="2"/>
        <v>100%</v>
      </c>
    </row>
    <row r="65" spans="1:14" ht="120" x14ac:dyDescent="0.25">
      <c r="A65" s="69" t="s">
        <v>434</v>
      </c>
      <c r="B65" s="21" t="s">
        <v>203</v>
      </c>
      <c r="C65" s="84" t="s">
        <v>46</v>
      </c>
      <c r="D65" s="87" t="s">
        <v>861</v>
      </c>
      <c r="E65" s="85" t="s">
        <v>1053</v>
      </c>
      <c r="F65" s="88">
        <v>43466</v>
      </c>
      <c r="G65" s="89">
        <v>22241568</v>
      </c>
      <c r="H65" s="87" t="s">
        <v>172</v>
      </c>
      <c r="I65" s="21"/>
      <c r="J65" s="21"/>
      <c r="K65" s="88">
        <v>43466</v>
      </c>
      <c r="L65" s="24">
        <v>43830</v>
      </c>
      <c r="M65" s="22" t="str">
        <f t="shared" si="2"/>
        <v>75%</v>
      </c>
    </row>
    <row r="66" spans="1:14" ht="132" x14ac:dyDescent="0.25">
      <c r="A66" s="69" t="s">
        <v>435</v>
      </c>
      <c r="B66" s="21" t="s">
        <v>203</v>
      </c>
      <c r="C66" s="84" t="s">
        <v>49</v>
      </c>
      <c r="D66" s="87" t="s">
        <v>862</v>
      </c>
      <c r="E66" s="85" t="s">
        <v>149</v>
      </c>
      <c r="F66" s="88">
        <v>43466</v>
      </c>
      <c r="G66" s="89">
        <v>46230292</v>
      </c>
      <c r="H66" s="87" t="s">
        <v>1007</v>
      </c>
      <c r="I66" s="21" t="s">
        <v>1417</v>
      </c>
      <c r="J66" s="22" t="s">
        <v>1418</v>
      </c>
      <c r="K66" s="88">
        <v>43466</v>
      </c>
      <c r="L66" s="24">
        <v>43646</v>
      </c>
      <c r="M66" s="22" t="str">
        <f t="shared" si="2"/>
        <v>100%</v>
      </c>
    </row>
    <row r="67" spans="1:14" ht="48" x14ac:dyDescent="0.25">
      <c r="A67" s="69" t="s">
        <v>436</v>
      </c>
      <c r="B67" s="21" t="s">
        <v>203</v>
      </c>
      <c r="C67" s="84" t="s">
        <v>48</v>
      </c>
      <c r="D67" s="87" t="s">
        <v>863</v>
      </c>
      <c r="E67" s="85" t="s">
        <v>678</v>
      </c>
      <c r="F67" s="88">
        <v>43466</v>
      </c>
      <c r="G67" s="89">
        <v>26608284</v>
      </c>
      <c r="H67" s="87" t="s">
        <v>172</v>
      </c>
      <c r="I67" s="21"/>
      <c r="J67" s="22"/>
      <c r="K67" s="88">
        <v>43466</v>
      </c>
      <c r="L67" s="24">
        <v>43830</v>
      </c>
      <c r="M67" s="22" t="str">
        <f t="shared" si="2"/>
        <v>75%</v>
      </c>
    </row>
    <row r="68" spans="1:14" ht="60" x14ac:dyDescent="0.25">
      <c r="A68" s="69" t="s">
        <v>437</v>
      </c>
      <c r="B68" s="21" t="s">
        <v>203</v>
      </c>
      <c r="C68" s="84" t="s">
        <v>614</v>
      </c>
      <c r="D68" s="87" t="s">
        <v>855</v>
      </c>
      <c r="E68" s="85" t="s">
        <v>679</v>
      </c>
      <c r="F68" s="88">
        <v>43466</v>
      </c>
      <c r="G68" s="89">
        <v>97295588</v>
      </c>
      <c r="H68" s="87" t="s">
        <v>1007</v>
      </c>
      <c r="I68" s="21"/>
      <c r="J68" s="21"/>
      <c r="K68" s="88">
        <v>43466</v>
      </c>
      <c r="L68" s="24">
        <v>43585</v>
      </c>
      <c r="M68" s="22" t="str">
        <f t="shared" si="2"/>
        <v>100%</v>
      </c>
    </row>
    <row r="69" spans="1:14" ht="96" x14ac:dyDescent="0.25">
      <c r="A69" s="38" t="s">
        <v>438</v>
      </c>
      <c r="B69" s="21" t="s">
        <v>257</v>
      </c>
      <c r="C69" s="21" t="s">
        <v>58</v>
      </c>
      <c r="D69" s="22" t="s">
        <v>864</v>
      </c>
      <c r="E69" s="32" t="s">
        <v>680</v>
      </c>
      <c r="F69" s="24">
        <v>43466</v>
      </c>
      <c r="G69" s="36">
        <v>329995685</v>
      </c>
      <c r="H69" s="22" t="s">
        <v>1008</v>
      </c>
      <c r="I69" s="21" t="s">
        <v>1135</v>
      </c>
      <c r="J69" s="22"/>
      <c r="K69" s="24">
        <v>43466</v>
      </c>
      <c r="L69" s="24">
        <v>43585</v>
      </c>
      <c r="M69" s="22" t="str">
        <f t="shared" si="2"/>
        <v>100%</v>
      </c>
      <c r="N69" s="54"/>
    </row>
    <row r="70" spans="1:14" ht="48" x14ac:dyDescent="0.25">
      <c r="A70" s="38" t="s">
        <v>439</v>
      </c>
      <c r="B70" s="21" t="s">
        <v>203</v>
      </c>
      <c r="C70" s="21" t="s">
        <v>55</v>
      </c>
      <c r="D70" s="22" t="s">
        <v>865</v>
      </c>
      <c r="E70" s="32" t="s">
        <v>681</v>
      </c>
      <c r="F70" s="24">
        <v>43466</v>
      </c>
      <c r="G70" s="36">
        <v>58000663</v>
      </c>
      <c r="H70" s="22" t="s">
        <v>172</v>
      </c>
      <c r="I70" s="21"/>
      <c r="J70" s="22"/>
      <c r="K70" s="24">
        <v>43466</v>
      </c>
      <c r="L70" s="24">
        <v>43830</v>
      </c>
      <c r="M70" s="22" t="str">
        <f t="shared" si="2"/>
        <v>75%</v>
      </c>
      <c r="N70" s="54"/>
    </row>
    <row r="71" spans="1:14" ht="48" x14ac:dyDescent="0.25">
      <c r="A71" s="38" t="s">
        <v>440</v>
      </c>
      <c r="B71" s="21" t="s">
        <v>257</v>
      </c>
      <c r="C71" s="21" t="s">
        <v>56</v>
      </c>
      <c r="D71" s="22" t="s">
        <v>866</v>
      </c>
      <c r="E71" s="32" t="s">
        <v>682</v>
      </c>
      <c r="F71" s="24">
        <v>43466</v>
      </c>
      <c r="G71" s="36">
        <v>24796460</v>
      </c>
      <c r="H71" s="22" t="s">
        <v>180</v>
      </c>
      <c r="I71" s="21" t="s">
        <v>1055</v>
      </c>
      <c r="J71" s="22" t="s">
        <v>1056</v>
      </c>
      <c r="K71" s="24">
        <v>43466</v>
      </c>
      <c r="L71" s="24">
        <v>43555</v>
      </c>
      <c r="M71" s="22" t="str">
        <f t="shared" si="2"/>
        <v>100%</v>
      </c>
      <c r="N71" s="54"/>
    </row>
    <row r="72" spans="1:14" ht="84" x14ac:dyDescent="0.25">
      <c r="A72" s="38" t="s">
        <v>441</v>
      </c>
      <c r="B72" s="21" t="s">
        <v>203</v>
      </c>
      <c r="C72" s="21" t="s">
        <v>52</v>
      </c>
      <c r="D72" s="22" t="s">
        <v>867</v>
      </c>
      <c r="E72" s="32" t="s">
        <v>151</v>
      </c>
      <c r="F72" s="24">
        <v>43466</v>
      </c>
      <c r="G72" s="36">
        <v>34083132</v>
      </c>
      <c r="H72" s="22" t="s">
        <v>172</v>
      </c>
      <c r="I72" s="22"/>
      <c r="J72" s="22"/>
      <c r="K72" s="24">
        <v>43466</v>
      </c>
      <c r="L72" s="24">
        <v>43830</v>
      </c>
      <c r="M72" s="22" t="str">
        <f t="shared" si="2"/>
        <v>75%</v>
      </c>
      <c r="N72" s="54"/>
    </row>
    <row r="73" spans="1:14" ht="36" x14ac:dyDescent="0.25">
      <c r="A73" s="38" t="s">
        <v>442</v>
      </c>
      <c r="B73" s="21" t="s">
        <v>203</v>
      </c>
      <c r="C73" s="21" t="s">
        <v>59</v>
      </c>
      <c r="D73" s="22" t="s">
        <v>868</v>
      </c>
      <c r="E73" s="32" t="s">
        <v>154</v>
      </c>
      <c r="F73" s="24">
        <v>43466</v>
      </c>
      <c r="G73" s="36">
        <v>122563644</v>
      </c>
      <c r="H73" s="22" t="s">
        <v>172</v>
      </c>
      <c r="I73" s="21"/>
      <c r="J73" s="22"/>
      <c r="K73" s="24">
        <v>43466</v>
      </c>
      <c r="L73" s="24">
        <v>43830</v>
      </c>
      <c r="M73" s="22" t="str">
        <f t="shared" si="2"/>
        <v>75%</v>
      </c>
      <c r="N73" s="54"/>
    </row>
    <row r="74" spans="1:14" ht="60" x14ac:dyDescent="0.25">
      <c r="A74" s="38" t="s">
        <v>443</v>
      </c>
      <c r="B74" s="21" t="s">
        <v>203</v>
      </c>
      <c r="C74" s="21" t="s">
        <v>616</v>
      </c>
      <c r="D74" s="22" t="s">
        <v>869</v>
      </c>
      <c r="E74" s="32" t="s">
        <v>683</v>
      </c>
      <c r="F74" s="24">
        <v>43466</v>
      </c>
      <c r="G74" s="36">
        <v>46500000</v>
      </c>
      <c r="H74" s="22" t="s">
        <v>172</v>
      </c>
      <c r="I74" s="21"/>
      <c r="J74" s="22"/>
      <c r="K74" s="24">
        <v>43466</v>
      </c>
      <c r="L74" s="24">
        <v>43830</v>
      </c>
      <c r="M74" s="22" t="str">
        <f t="shared" si="2"/>
        <v>75%</v>
      </c>
      <c r="N74" s="54"/>
    </row>
    <row r="75" spans="1:14" ht="72" x14ac:dyDescent="0.25">
      <c r="A75" s="38" t="s">
        <v>444</v>
      </c>
      <c r="B75" s="21" t="s">
        <v>203</v>
      </c>
      <c r="C75" s="21" t="s">
        <v>614</v>
      </c>
      <c r="D75" s="22" t="s">
        <v>855</v>
      </c>
      <c r="E75" s="21" t="s">
        <v>684</v>
      </c>
      <c r="F75" s="24">
        <v>43466</v>
      </c>
      <c r="G75" s="36">
        <v>24151260</v>
      </c>
      <c r="H75" s="22" t="s">
        <v>1007</v>
      </c>
      <c r="I75" s="38"/>
      <c r="J75" s="21"/>
      <c r="K75" s="24">
        <v>43466</v>
      </c>
      <c r="L75" s="24">
        <v>43585</v>
      </c>
      <c r="M75" s="22" t="str">
        <f t="shared" si="2"/>
        <v>100%</v>
      </c>
      <c r="N75" s="54"/>
    </row>
    <row r="76" spans="1:14" ht="60" x14ac:dyDescent="0.25">
      <c r="A76" s="38" t="s">
        <v>445</v>
      </c>
      <c r="B76" s="21" t="s">
        <v>203</v>
      </c>
      <c r="C76" s="21" t="s">
        <v>614</v>
      </c>
      <c r="D76" s="22" t="s">
        <v>855</v>
      </c>
      <c r="E76" s="32" t="s">
        <v>280</v>
      </c>
      <c r="F76" s="24">
        <v>43466</v>
      </c>
      <c r="G76" s="36">
        <v>24275364</v>
      </c>
      <c r="H76" s="22" t="s">
        <v>1007</v>
      </c>
      <c r="I76" s="21"/>
      <c r="J76" s="21"/>
      <c r="K76" s="24">
        <v>43466</v>
      </c>
      <c r="L76" s="24">
        <v>43585</v>
      </c>
      <c r="M76" s="22" t="str">
        <f t="shared" si="2"/>
        <v>100%</v>
      </c>
      <c r="N76" s="54"/>
    </row>
    <row r="77" spans="1:14" ht="120" x14ac:dyDescent="0.25">
      <c r="A77" s="38" t="s">
        <v>446</v>
      </c>
      <c r="B77" s="21" t="s">
        <v>203</v>
      </c>
      <c r="C77" s="21" t="s">
        <v>46</v>
      </c>
      <c r="D77" s="22" t="s">
        <v>861</v>
      </c>
      <c r="E77" s="38" t="s">
        <v>152</v>
      </c>
      <c r="F77" s="24">
        <v>43466</v>
      </c>
      <c r="G77" s="36">
        <v>39400500</v>
      </c>
      <c r="H77" s="22" t="s">
        <v>172</v>
      </c>
      <c r="I77" s="21"/>
      <c r="J77" s="21"/>
      <c r="K77" s="24">
        <v>43466</v>
      </c>
      <c r="L77" s="24">
        <v>43830</v>
      </c>
      <c r="M77" s="22" t="str">
        <f t="shared" si="2"/>
        <v>75%</v>
      </c>
      <c r="N77" s="54"/>
    </row>
    <row r="78" spans="1:14" ht="60" x14ac:dyDescent="0.25">
      <c r="A78" s="38" t="s">
        <v>447</v>
      </c>
      <c r="B78" s="21" t="s">
        <v>203</v>
      </c>
      <c r="C78" s="21" t="s">
        <v>617</v>
      </c>
      <c r="D78" s="22" t="s">
        <v>870</v>
      </c>
      <c r="E78" s="38" t="s">
        <v>685</v>
      </c>
      <c r="F78" s="24">
        <v>43466</v>
      </c>
      <c r="G78" s="56" t="s">
        <v>844</v>
      </c>
      <c r="H78" s="22" t="s">
        <v>172</v>
      </c>
      <c r="I78" s="21"/>
      <c r="J78" s="22"/>
      <c r="K78" s="24">
        <v>43466</v>
      </c>
      <c r="L78" s="24">
        <v>43830</v>
      </c>
      <c r="M78" s="22" t="str">
        <f t="shared" si="2"/>
        <v>75%</v>
      </c>
      <c r="N78" s="54"/>
    </row>
    <row r="79" spans="1:14" ht="72" x14ac:dyDescent="0.25">
      <c r="A79" s="38" t="s">
        <v>448</v>
      </c>
      <c r="B79" s="21" t="s">
        <v>203</v>
      </c>
      <c r="C79" s="21" t="s">
        <v>618</v>
      </c>
      <c r="D79" s="22" t="s">
        <v>871</v>
      </c>
      <c r="E79" s="32" t="s">
        <v>686</v>
      </c>
      <c r="F79" s="24">
        <v>43466</v>
      </c>
      <c r="G79" s="56" t="s">
        <v>845</v>
      </c>
      <c r="H79" s="22" t="s">
        <v>172</v>
      </c>
      <c r="I79" s="47"/>
      <c r="J79" s="21"/>
      <c r="K79" s="24">
        <v>43466</v>
      </c>
      <c r="L79" s="24">
        <v>43830</v>
      </c>
      <c r="M79" s="22" t="str">
        <f t="shared" si="2"/>
        <v>75%</v>
      </c>
      <c r="N79" s="54"/>
    </row>
    <row r="80" spans="1:14" ht="60" x14ac:dyDescent="0.25">
      <c r="A80" s="21" t="s">
        <v>449</v>
      </c>
      <c r="B80" s="21" t="s">
        <v>203</v>
      </c>
      <c r="C80" s="21" t="s">
        <v>54</v>
      </c>
      <c r="D80" s="22" t="s">
        <v>872</v>
      </c>
      <c r="E80" s="32" t="s">
        <v>687</v>
      </c>
      <c r="F80" s="24">
        <v>43466</v>
      </c>
      <c r="G80" s="56" t="s">
        <v>846</v>
      </c>
      <c r="H80" s="22" t="s">
        <v>172</v>
      </c>
      <c r="I80" s="47"/>
      <c r="J80" s="21"/>
      <c r="K80" s="24">
        <v>43466</v>
      </c>
      <c r="L80" s="24">
        <v>43830</v>
      </c>
      <c r="M80" s="22" t="str">
        <f t="shared" si="2"/>
        <v>75%</v>
      </c>
      <c r="N80" s="54"/>
    </row>
    <row r="81" spans="1:14" ht="72" x14ac:dyDescent="0.25">
      <c r="A81" s="21" t="s">
        <v>450</v>
      </c>
      <c r="B81" s="21" t="s">
        <v>203</v>
      </c>
      <c r="C81" s="21" t="s">
        <v>47</v>
      </c>
      <c r="D81" s="22" t="s">
        <v>873</v>
      </c>
      <c r="E81" s="32" t="s">
        <v>688</v>
      </c>
      <c r="F81" s="24">
        <v>43466</v>
      </c>
      <c r="G81" s="56" t="s">
        <v>847</v>
      </c>
      <c r="H81" s="22" t="s">
        <v>172</v>
      </c>
      <c r="I81" s="49"/>
      <c r="J81" s="49"/>
      <c r="K81" s="24">
        <v>43466</v>
      </c>
      <c r="L81" s="24">
        <v>43830</v>
      </c>
      <c r="M81" s="22" t="str">
        <f t="shared" si="2"/>
        <v>75%</v>
      </c>
      <c r="N81" s="54"/>
    </row>
    <row r="82" spans="1:14" ht="60" x14ac:dyDescent="0.25">
      <c r="A82" s="38" t="s">
        <v>451</v>
      </c>
      <c r="B82" s="21" t="s">
        <v>203</v>
      </c>
      <c r="C82" s="21" t="s">
        <v>51</v>
      </c>
      <c r="D82" s="22" t="s">
        <v>874</v>
      </c>
      <c r="E82" s="38" t="s">
        <v>689</v>
      </c>
      <c r="F82" s="24">
        <v>43466</v>
      </c>
      <c r="G82" s="56" t="s">
        <v>848</v>
      </c>
      <c r="H82" s="22" t="s">
        <v>172</v>
      </c>
      <c r="I82" s="21"/>
      <c r="J82" s="21"/>
      <c r="K82" s="24">
        <v>43466</v>
      </c>
      <c r="L82" s="24">
        <v>43830</v>
      </c>
      <c r="M82" s="22" t="str">
        <f t="shared" si="2"/>
        <v>75%</v>
      </c>
      <c r="N82" s="54"/>
    </row>
    <row r="83" spans="1:14" ht="60" x14ac:dyDescent="0.25">
      <c r="A83" s="38" t="s">
        <v>452</v>
      </c>
      <c r="B83" s="21" t="s">
        <v>219</v>
      </c>
      <c r="C83" s="21" t="s">
        <v>619</v>
      </c>
      <c r="D83" s="22" t="s">
        <v>875</v>
      </c>
      <c r="E83" s="38" t="s">
        <v>690</v>
      </c>
      <c r="F83" s="24">
        <v>43473</v>
      </c>
      <c r="G83" s="36">
        <v>2000000000</v>
      </c>
      <c r="H83" s="21" t="s">
        <v>1009</v>
      </c>
      <c r="I83" s="49"/>
      <c r="J83" s="49"/>
      <c r="K83" s="24">
        <v>43473</v>
      </c>
      <c r="L83" s="24">
        <v>43830</v>
      </c>
      <c r="M83" s="22" t="str">
        <f t="shared" si="2"/>
        <v>74%</v>
      </c>
      <c r="N83" s="54"/>
    </row>
    <row r="84" spans="1:14" ht="48" x14ac:dyDescent="0.25">
      <c r="A84" s="38" t="s">
        <v>453</v>
      </c>
      <c r="B84" s="21" t="s">
        <v>219</v>
      </c>
      <c r="C84" s="21" t="s">
        <v>62</v>
      </c>
      <c r="D84" s="22" t="s">
        <v>182</v>
      </c>
      <c r="E84" s="38" t="s">
        <v>691</v>
      </c>
      <c r="F84" s="24">
        <v>43474</v>
      </c>
      <c r="G84" s="36">
        <v>1194217144</v>
      </c>
      <c r="H84" s="21" t="s">
        <v>174</v>
      </c>
      <c r="I84" s="49"/>
      <c r="J84" s="49"/>
      <c r="K84" s="24">
        <v>43475</v>
      </c>
      <c r="L84" s="24">
        <v>43625</v>
      </c>
      <c r="M84" s="22" t="str">
        <f t="shared" si="2"/>
        <v>100%</v>
      </c>
      <c r="N84" s="54"/>
    </row>
    <row r="85" spans="1:14" ht="60" x14ac:dyDescent="0.25">
      <c r="A85" s="38" t="s">
        <v>454</v>
      </c>
      <c r="B85" s="21" t="s">
        <v>215</v>
      </c>
      <c r="C85" s="21" t="s">
        <v>295</v>
      </c>
      <c r="D85" s="22" t="s">
        <v>876</v>
      </c>
      <c r="E85" s="38" t="s">
        <v>692</v>
      </c>
      <c r="F85" s="24">
        <v>43474</v>
      </c>
      <c r="G85" s="36">
        <v>80960000</v>
      </c>
      <c r="H85" s="21" t="s">
        <v>1010</v>
      </c>
      <c r="I85" s="49"/>
      <c r="J85" s="49"/>
      <c r="K85" s="24">
        <v>43475</v>
      </c>
      <c r="L85" s="24">
        <v>43830</v>
      </c>
      <c r="M85" s="22" t="str">
        <f t="shared" si="2"/>
        <v>74%</v>
      </c>
      <c r="N85" s="54"/>
    </row>
    <row r="86" spans="1:14" ht="36" x14ac:dyDescent="0.25">
      <c r="A86" s="38" t="s">
        <v>455</v>
      </c>
      <c r="B86" s="21" t="s">
        <v>215</v>
      </c>
      <c r="C86" s="21" t="s">
        <v>334</v>
      </c>
      <c r="D86" s="22" t="s">
        <v>877</v>
      </c>
      <c r="E86" s="38" t="s">
        <v>693</v>
      </c>
      <c r="F86" s="24">
        <v>43475</v>
      </c>
      <c r="G86" s="36">
        <v>21735000</v>
      </c>
      <c r="H86" s="21" t="s">
        <v>1011</v>
      </c>
      <c r="I86" s="49"/>
      <c r="J86" s="49"/>
      <c r="K86" s="24">
        <v>43475</v>
      </c>
      <c r="L86" s="24">
        <v>43823</v>
      </c>
      <c r="M86" s="22" t="str">
        <f t="shared" si="2"/>
        <v>76%</v>
      </c>
      <c r="N86" s="54"/>
    </row>
    <row r="87" spans="1:14" ht="60" x14ac:dyDescent="0.25">
      <c r="A87" s="38" t="s">
        <v>456</v>
      </c>
      <c r="B87" s="21" t="s">
        <v>220</v>
      </c>
      <c r="C87" s="21" t="s">
        <v>64</v>
      </c>
      <c r="D87" s="22" t="s">
        <v>878</v>
      </c>
      <c r="E87" s="32" t="s">
        <v>694</v>
      </c>
      <c r="F87" s="24">
        <v>43480</v>
      </c>
      <c r="G87" s="36">
        <v>89100000</v>
      </c>
      <c r="H87" s="21" t="s">
        <v>1012</v>
      </c>
      <c r="I87" s="49"/>
      <c r="J87" s="49"/>
      <c r="K87" s="24">
        <v>43481</v>
      </c>
      <c r="L87" s="24">
        <v>43814</v>
      </c>
      <c r="M87" s="22" t="str">
        <f t="shared" si="2"/>
        <v>77%</v>
      </c>
      <c r="N87" s="54"/>
    </row>
    <row r="88" spans="1:14" ht="60" x14ac:dyDescent="0.25">
      <c r="A88" s="38" t="s">
        <v>457</v>
      </c>
      <c r="B88" s="21" t="s">
        <v>215</v>
      </c>
      <c r="C88" s="21" t="s">
        <v>86</v>
      </c>
      <c r="D88" s="22" t="s">
        <v>879</v>
      </c>
      <c r="E88" s="32" t="s">
        <v>695</v>
      </c>
      <c r="F88" s="24">
        <v>43481</v>
      </c>
      <c r="G88" s="36">
        <v>99750000</v>
      </c>
      <c r="H88" s="21" t="s">
        <v>1012</v>
      </c>
      <c r="I88" s="49"/>
      <c r="J88" s="49"/>
      <c r="K88" s="24">
        <v>43481</v>
      </c>
      <c r="L88" s="24">
        <v>43814</v>
      </c>
      <c r="M88" s="22" t="str">
        <f t="shared" si="2"/>
        <v>77%</v>
      </c>
      <c r="N88" s="54"/>
    </row>
    <row r="89" spans="1:14" ht="36" x14ac:dyDescent="0.25">
      <c r="A89" s="38" t="s">
        <v>458</v>
      </c>
      <c r="B89" s="21" t="s">
        <v>195</v>
      </c>
      <c r="C89" s="21" t="s">
        <v>72</v>
      </c>
      <c r="D89" s="22" t="s">
        <v>880</v>
      </c>
      <c r="E89" s="32" t="s">
        <v>696</v>
      </c>
      <c r="F89" s="24">
        <v>43481</v>
      </c>
      <c r="G89" s="36">
        <v>37800000</v>
      </c>
      <c r="H89" s="21" t="s">
        <v>1013</v>
      </c>
      <c r="I89" s="21"/>
      <c r="J89" s="21"/>
      <c r="K89" s="24">
        <v>43482</v>
      </c>
      <c r="L89" s="24">
        <v>43799</v>
      </c>
      <c r="M89" s="22" t="str">
        <f t="shared" si="2"/>
        <v>81%</v>
      </c>
      <c r="N89" s="54"/>
    </row>
    <row r="90" spans="1:14" ht="36" x14ac:dyDescent="0.25">
      <c r="A90" s="38" t="s">
        <v>459</v>
      </c>
      <c r="B90" s="21" t="s">
        <v>195</v>
      </c>
      <c r="C90" s="21" t="s">
        <v>66</v>
      </c>
      <c r="D90" s="22" t="s">
        <v>881</v>
      </c>
      <c r="E90" s="32" t="s">
        <v>697</v>
      </c>
      <c r="F90" s="24">
        <v>43481</v>
      </c>
      <c r="G90" s="36">
        <v>56700000</v>
      </c>
      <c r="H90" s="21" t="s">
        <v>1014</v>
      </c>
      <c r="I90" s="49"/>
      <c r="J90" s="49"/>
      <c r="K90" s="24">
        <v>43481</v>
      </c>
      <c r="L90" s="24">
        <v>43799</v>
      </c>
      <c r="M90" s="22" t="str">
        <f t="shared" si="2"/>
        <v>81%</v>
      </c>
      <c r="N90" s="54"/>
    </row>
    <row r="91" spans="1:14" ht="60" x14ac:dyDescent="0.25">
      <c r="A91" s="38" t="s">
        <v>460</v>
      </c>
      <c r="B91" s="21" t="s">
        <v>1045</v>
      </c>
      <c r="C91" s="21" t="s">
        <v>85</v>
      </c>
      <c r="D91" s="22" t="s">
        <v>882</v>
      </c>
      <c r="E91" s="32" t="s">
        <v>698</v>
      </c>
      <c r="F91" s="24">
        <v>43481</v>
      </c>
      <c r="G91" s="36">
        <v>67100000</v>
      </c>
      <c r="H91" s="21" t="s">
        <v>1012</v>
      </c>
      <c r="I91" s="49"/>
      <c r="J91" s="49"/>
      <c r="K91" s="70">
        <v>43482</v>
      </c>
      <c r="L91" s="31">
        <v>43815</v>
      </c>
      <c r="M91" s="22" t="str">
        <f t="shared" si="2"/>
        <v>77%</v>
      </c>
      <c r="N91" s="54"/>
    </row>
    <row r="92" spans="1:14" ht="48" x14ac:dyDescent="0.25">
      <c r="A92" s="38" t="s">
        <v>461</v>
      </c>
      <c r="B92" s="21" t="s">
        <v>1045</v>
      </c>
      <c r="C92" s="21" t="s">
        <v>63</v>
      </c>
      <c r="D92" s="22" t="s">
        <v>883</v>
      </c>
      <c r="E92" s="32" t="s">
        <v>699</v>
      </c>
      <c r="F92" s="24">
        <v>43481</v>
      </c>
      <c r="G92" s="36">
        <v>39600000</v>
      </c>
      <c r="H92" s="21" t="s">
        <v>1012</v>
      </c>
      <c r="I92" s="49"/>
      <c r="J92" s="49"/>
      <c r="K92" s="24">
        <v>43482</v>
      </c>
      <c r="L92" s="24">
        <v>43815</v>
      </c>
      <c r="M92" s="22" t="str">
        <f t="shared" si="2"/>
        <v>77%</v>
      </c>
      <c r="N92" s="54"/>
    </row>
    <row r="93" spans="1:14" ht="60" x14ac:dyDescent="0.25">
      <c r="A93" s="38" t="s">
        <v>462</v>
      </c>
      <c r="B93" s="21" t="s">
        <v>195</v>
      </c>
      <c r="C93" s="21" t="s">
        <v>344</v>
      </c>
      <c r="D93" s="22" t="s">
        <v>884</v>
      </c>
      <c r="E93" s="32" t="s">
        <v>700</v>
      </c>
      <c r="F93" s="24">
        <v>43481</v>
      </c>
      <c r="G93" s="36">
        <v>56700000</v>
      </c>
      <c r="H93" s="21" t="s">
        <v>1013</v>
      </c>
      <c r="I93" s="49"/>
      <c r="J93" s="49"/>
      <c r="K93" s="24">
        <v>43482</v>
      </c>
      <c r="L93" s="24">
        <v>43799</v>
      </c>
      <c r="M93" s="22" t="str">
        <f t="shared" si="2"/>
        <v>81%</v>
      </c>
      <c r="N93" s="54"/>
    </row>
    <row r="94" spans="1:14" ht="48" x14ac:dyDescent="0.25">
      <c r="A94" s="38" t="s">
        <v>463</v>
      </c>
      <c r="B94" s="21" t="s">
        <v>195</v>
      </c>
      <c r="C94" s="21" t="s">
        <v>71</v>
      </c>
      <c r="D94" s="22" t="s">
        <v>885</v>
      </c>
      <c r="E94" s="32" t="s">
        <v>701</v>
      </c>
      <c r="F94" s="24">
        <v>43481</v>
      </c>
      <c r="G94" s="36">
        <v>56700000</v>
      </c>
      <c r="H94" s="21" t="s">
        <v>1013</v>
      </c>
      <c r="I94" s="49"/>
      <c r="J94" s="49"/>
      <c r="K94" s="24">
        <v>43482</v>
      </c>
      <c r="L94" s="24">
        <v>43799</v>
      </c>
      <c r="M94" s="22" t="str">
        <f t="shared" si="2"/>
        <v>81%</v>
      </c>
      <c r="N94" s="54"/>
    </row>
    <row r="95" spans="1:14" ht="48" x14ac:dyDescent="0.25">
      <c r="A95" s="38" t="s">
        <v>464</v>
      </c>
      <c r="B95" s="21" t="s">
        <v>195</v>
      </c>
      <c r="C95" s="21" t="s">
        <v>620</v>
      </c>
      <c r="D95" s="22" t="s">
        <v>886</v>
      </c>
      <c r="E95" s="32" t="s">
        <v>702</v>
      </c>
      <c r="F95" s="24">
        <v>43481</v>
      </c>
      <c r="G95" s="36">
        <v>37800000</v>
      </c>
      <c r="H95" s="21" t="s">
        <v>1013</v>
      </c>
      <c r="I95" s="49"/>
      <c r="J95" s="49"/>
      <c r="K95" s="24">
        <v>43482</v>
      </c>
      <c r="L95" s="24">
        <v>43799</v>
      </c>
      <c r="M95" s="22" t="str">
        <f t="shared" si="2"/>
        <v>81%</v>
      </c>
      <c r="N95" s="54"/>
    </row>
    <row r="96" spans="1:14" ht="60" x14ac:dyDescent="0.25">
      <c r="A96" s="38" t="s">
        <v>465</v>
      </c>
      <c r="B96" s="21" t="s">
        <v>257</v>
      </c>
      <c r="C96" s="21" t="s">
        <v>126</v>
      </c>
      <c r="D96" s="22" t="s">
        <v>887</v>
      </c>
      <c r="E96" s="32" t="s">
        <v>703</v>
      </c>
      <c r="F96" s="24">
        <v>43481</v>
      </c>
      <c r="G96" s="36">
        <v>20000000</v>
      </c>
      <c r="H96" s="21" t="s">
        <v>1015</v>
      </c>
      <c r="I96" s="49"/>
      <c r="J96" s="49"/>
      <c r="K96" s="24">
        <v>43481</v>
      </c>
      <c r="L96" s="24">
        <v>43830</v>
      </c>
      <c r="M96" s="22" t="str">
        <f t="shared" si="2"/>
        <v>74%</v>
      </c>
      <c r="N96" s="54"/>
    </row>
    <row r="97" spans="1:14" ht="60" x14ac:dyDescent="0.25">
      <c r="A97" s="38" t="s">
        <v>466</v>
      </c>
      <c r="B97" s="21" t="s">
        <v>195</v>
      </c>
      <c r="C97" s="21" t="s">
        <v>74</v>
      </c>
      <c r="D97" s="22" t="s">
        <v>888</v>
      </c>
      <c r="E97" s="32" t="s">
        <v>704</v>
      </c>
      <c r="F97" s="24">
        <v>43482</v>
      </c>
      <c r="G97" s="36">
        <v>56700000</v>
      </c>
      <c r="H97" s="21" t="s">
        <v>1013</v>
      </c>
      <c r="I97" s="49"/>
      <c r="J97" s="49"/>
      <c r="K97" s="24">
        <v>43482</v>
      </c>
      <c r="L97" s="24">
        <v>43799</v>
      </c>
      <c r="M97" s="22" t="str">
        <f t="shared" si="2"/>
        <v>81%</v>
      </c>
      <c r="N97" s="54"/>
    </row>
    <row r="98" spans="1:14" ht="72" x14ac:dyDescent="0.25">
      <c r="A98" s="38" t="s">
        <v>467</v>
      </c>
      <c r="B98" s="21" t="s">
        <v>257</v>
      </c>
      <c r="C98" s="21" t="s">
        <v>124</v>
      </c>
      <c r="D98" s="22" t="s">
        <v>889</v>
      </c>
      <c r="E98" s="32" t="s">
        <v>705</v>
      </c>
      <c r="F98" s="24">
        <v>43482</v>
      </c>
      <c r="G98" s="36">
        <v>30000000</v>
      </c>
      <c r="H98" s="21" t="s">
        <v>1016</v>
      </c>
      <c r="I98" s="49"/>
      <c r="J98" s="49"/>
      <c r="K98" s="24">
        <v>43482</v>
      </c>
      <c r="L98" s="24">
        <v>43830</v>
      </c>
      <c r="M98" s="22" t="str">
        <f t="shared" si="2"/>
        <v>74%</v>
      </c>
      <c r="N98" s="54"/>
    </row>
    <row r="99" spans="1:14" ht="48" x14ac:dyDescent="0.25">
      <c r="A99" s="38" t="s">
        <v>468</v>
      </c>
      <c r="B99" s="21" t="s">
        <v>195</v>
      </c>
      <c r="C99" s="21" t="s">
        <v>621</v>
      </c>
      <c r="D99" s="22" t="s">
        <v>890</v>
      </c>
      <c r="E99" s="32" t="s">
        <v>706</v>
      </c>
      <c r="F99" s="24">
        <v>43482</v>
      </c>
      <c r="G99" s="36">
        <v>56700000</v>
      </c>
      <c r="H99" s="21" t="s">
        <v>1013</v>
      </c>
      <c r="I99" s="49"/>
      <c r="J99" s="49"/>
      <c r="K99" s="24">
        <v>43482</v>
      </c>
      <c r="L99" s="24">
        <v>43799</v>
      </c>
      <c r="M99" s="22" t="str">
        <f t="shared" si="2"/>
        <v>81%</v>
      </c>
      <c r="N99" s="54"/>
    </row>
    <row r="100" spans="1:14" ht="48" x14ac:dyDescent="0.25">
      <c r="A100" s="38" t="s">
        <v>469</v>
      </c>
      <c r="B100" s="21" t="s">
        <v>195</v>
      </c>
      <c r="C100" s="21" t="s">
        <v>69</v>
      </c>
      <c r="D100" s="22" t="s">
        <v>891</v>
      </c>
      <c r="E100" s="32" t="s">
        <v>707</v>
      </c>
      <c r="F100" s="24">
        <v>43482</v>
      </c>
      <c r="G100" s="36">
        <v>56700000</v>
      </c>
      <c r="H100" s="21" t="s">
        <v>1013</v>
      </c>
      <c r="I100" s="49"/>
      <c r="J100" s="49"/>
      <c r="K100" s="24">
        <v>43482</v>
      </c>
      <c r="L100" s="24">
        <v>43799</v>
      </c>
      <c r="M100" s="22" t="str">
        <f t="shared" si="2"/>
        <v>81%</v>
      </c>
      <c r="N100" s="54"/>
    </row>
    <row r="101" spans="1:14" ht="48" x14ac:dyDescent="0.25">
      <c r="A101" s="38" t="s">
        <v>470</v>
      </c>
      <c r="B101" s="21" t="s">
        <v>1045</v>
      </c>
      <c r="C101" s="21" t="s">
        <v>68</v>
      </c>
      <c r="D101" s="22" t="s">
        <v>892</v>
      </c>
      <c r="E101" s="32" t="s">
        <v>156</v>
      </c>
      <c r="F101" s="24">
        <v>43482</v>
      </c>
      <c r="G101" s="36">
        <v>67100000</v>
      </c>
      <c r="H101" s="21" t="s">
        <v>175</v>
      </c>
      <c r="I101" s="49"/>
      <c r="J101" s="49"/>
      <c r="K101" s="24">
        <v>43482</v>
      </c>
      <c r="L101" s="24">
        <v>43815</v>
      </c>
      <c r="M101" s="22" t="str">
        <f t="shared" si="2"/>
        <v>77%</v>
      </c>
      <c r="N101" s="54"/>
    </row>
    <row r="102" spans="1:14" ht="60" x14ac:dyDescent="0.25">
      <c r="A102" s="38" t="s">
        <v>471</v>
      </c>
      <c r="B102" s="21" t="s">
        <v>242</v>
      </c>
      <c r="C102" s="21" t="s">
        <v>622</v>
      </c>
      <c r="D102" s="22" t="s">
        <v>893</v>
      </c>
      <c r="E102" s="32" t="s">
        <v>708</v>
      </c>
      <c r="F102" s="24">
        <v>43483</v>
      </c>
      <c r="G102" s="36">
        <v>1892000000</v>
      </c>
      <c r="H102" s="21" t="s">
        <v>1017</v>
      </c>
      <c r="I102" s="49"/>
      <c r="J102" s="49"/>
      <c r="K102" s="31">
        <v>43483</v>
      </c>
      <c r="L102" s="31">
        <v>43830</v>
      </c>
      <c r="M102" s="22" t="str">
        <f t="shared" si="2"/>
        <v>73%</v>
      </c>
      <c r="N102" s="54"/>
    </row>
    <row r="103" spans="1:14" ht="60" x14ac:dyDescent="0.25">
      <c r="A103" s="38" t="s">
        <v>472</v>
      </c>
      <c r="B103" s="21" t="s">
        <v>257</v>
      </c>
      <c r="C103" s="21" t="s">
        <v>127</v>
      </c>
      <c r="D103" s="22" t="s">
        <v>894</v>
      </c>
      <c r="E103" s="32" t="s">
        <v>709</v>
      </c>
      <c r="F103" s="24">
        <v>43483</v>
      </c>
      <c r="G103" s="36">
        <v>46200000</v>
      </c>
      <c r="H103" s="21" t="s">
        <v>175</v>
      </c>
      <c r="I103" s="49"/>
      <c r="J103" s="49"/>
      <c r="K103" s="24">
        <v>43486</v>
      </c>
      <c r="L103" s="24">
        <v>43819</v>
      </c>
      <c r="M103" s="22" t="str">
        <f t="shared" si="2"/>
        <v>76%</v>
      </c>
      <c r="N103" s="54"/>
    </row>
    <row r="104" spans="1:14" ht="60" x14ac:dyDescent="0.25">
      <c r="A104" s="38" t="s">
        <v>473</v>
      </c>
      <c r="B104" s="21" t="s">
        <v>1045</v>
      </c>
      <c r="C104" s="21" t="s">
        <v>76</v>
      </c>
      <c r="D104" s="22" t="s">
        <v>895</v>
      </c>
      <c r="E104" s="32" t="s">
        <v>710</v>
      </c>
      <c r="F104" s="24">
        <v>43483</v>
      </c>
      <c r="G104" s="36">
        <v>29106000</v>
      </c>
      <c r="H104" s="21" t="s">
        <v>175</v>
      </c>
      <c r="I104" s="49"/>
      <c r="J104" s="49"/>
      <c r="K104" s="24">
        <v>43486</v>
      </c>
      <c r="L104" s="24">
        <v>43819</v>
      </c>
      <c r="M104" s="22" t="str">
        <f t="shared" si="2"/>
        <v>76%</v>
      </c>
      <c r="N104" s="54"/>
    </row>
    <row r="105" spans="1:14" ht="60" x14ac:dyDescent="0.25">
      <c r="A105" s="38" t="s">
        <v>474</v>
      </c>
      <c r="B105" s="21" t="s">
        <v>257</v>
      </c>
      <c r="C105" s="21" t="s">
        <v>345</v>
      </c>
      <c r="D105" s="22" t="s">
        <v>896</v>
      </c>
      <c r="E105" s="32" t="s">
        <v>711</v>
      </c>
      <c r="F105" s="24">
        <v>43487</v>
      </c>
      <c r="G105" s="36">
        <v>39267000</v>
      </c>
      <c r="H105" s="21" t="s">
        <v>1018</v>
      </c>
      <c r="I105" s="49"/>
      <c r="J105" s="49"/>
      <c r="K105" s="24">
        <v>43487</v>
      </c>
      <c r="L105" s="24">
        <v>43799</v>
      </c>
      <c r="M105" s="22" t="str">
        <f t="shared" si="2"/>
        <v>80%</v>
      </c>
      <c r="N105" s="54"/>
    </row>
    <row r="106" spans="1:14" ht="72" x14ac:dyDescent="0.25">
      <c r="A106" s="38" t="s">
        <v>475</v>
      </c>
      <c r="B106" s="22" t="s">
        <v>263</v>
      </c>
      <c r="C106" s="21" t="s">
        <v>114</v>
      </c>
      <c r="D106" s="22" t="s">
        <v>897</v>
      </c>
      <c r="E106" s="32" t="s">
        <v>712</v>
      </c>
      <c r="F106" s="24">
        <v>43488</v>
      </c>
      <c r="G106" s="36">
        <v>34815000</v>
      </c>
      <c r="H106" s="21" t="s">
        <v>176</v>
      </c>
      <c r="I106" s="49"/>
      <c r="J106" s="49"/>
      <c r="K106" s="24">
        <v>43489</v>
      </c>
      <c r="L106" s="24">
        <v>43792</v>
      </c>
      <c r="M106" s="22" t="str">
        <f t="shared" si="2"/>
        <v>82%</v>
      </c>
      <c r="N106" s="54"/>
    </row>
    <row r="107" spans="1:14" ht="48" x14ac:dyDescent="0.25">
      <c r="A107" s="38" t="s">
        <v>476</v>
      </c>
      <c r="B107" s="21" t="s">
        <v>203</v>
      </c>
      <c r="C107" s="21" t="s">
        <v>75</v>
      </c>
      <c r="D107" s="22" t="s">
        <v>898</v>
      </c>
      <c r="E107" s="32" t="s">
        <v>713</v>
      </c>
      <c r="F107" s="24">
        <v>43489</v>
      </c>
      <c r="G107" s="36">
        <v>450022576</v>
      </c>
      <c r="H107" s="21" t="s">
        <v>175</v>
      </c>
      <c r="I107" s="49"/>
      <c r="J107" s="49"/>
      <c r="K107" s="24">
        <v>43490</v>
      </c>
      <c r="L107" s="24">
        <v>43823</v>
      </c>
      <c r="M107" s="22" t="str">
        <f t="shared" si="2"/>
        <v>74%</v>
      </c>
      <c r="N107" s="54"/>
    </row>
    <row r="108" spans="1:14" ht="48" x14ac:dyDescent="0.25">
      <c r="A108" s="38" t="s">
        <v>477</v>
      </c>
      <c r="B108" s="21" t="s">
        <v>243</v>
      </c>
      <c r="C108" s="21" t="s">
        <v>333</v>
      </c>
      <c r="D108" s="22" t="s">
        <v>899</v>
      </c>
      <c r="E108" s="32" t="s">
        <v>714</v>
      </c>
      <c r="F108" s="24">
        <v>43489</v>
      </c>
      <c r="G108" s="36">
        <v>5000000</v>
      </c>
      <c r="H108" s="21" t="s">
        <v>1019</v>
      </c>
      <c r="I108" s="49"/>
      <c r="J108" s="49"/>
      <c r="K108" s="24">
        <v>43490</v>
      </c>
      <c r="L108" s="24">
        <v>43520</v>
      </c>
      <c r="M108" s="22" t="str">
        <f t="shared" si="2"/>
        <v>100%</v>
      </c>
      <c r="N108" s="54"/>
    </row>
    <row r="109" spans="1:14" ht="48" x14ac:dyDescent="0.25">
      <c r="A109" s="38" t="s">
        <v>478</v>
      </c>
      <c r="B109" s="22" t="s">
        <v>263</v>
      </c>
      <c r="C109" s="21" t="s">
        <v>623</v>
      </c>
      <c r="D109" s="22" t="s">
        <v>900</v>
      </c>
      <c r="E109" s="32" t="s">
        <v>715</v>
      </c>
      <c r="F109" s="24">
        <v>43489</v>
      </c>
      <c r="G109" s="36">
        <v>34815000</v>
      </c>
      <c r="H109" s="21" t="s">
        <v>1020</v>
      </c>
      <c r="I109" s="49"/>
      <c r="J109" s="49"/>
      <c r="K109" s="24">
        <v>43490</v>
      </c>
      <c r="L109" s="24">
        <v>43793</v>
      </c>
      <c r="M109" s="22" t="str">
        <f t="shared" si="2"/>
        <v>82%</v>
      </c>
      <c r="N109" s="54"/>
    </row>
    <row r="110" spans="1:14" ht="84" x14ac:dyDescent="0.25">
      <c r="A110" s="38" t="s">
        <v>479</v>
      </c>
      <c r="B110" s="22" t="s">
        <v>263</v>
      </c>
      <c r="C110" s="21" t="s">
        <v>112</v>
      </c>
      <c r="D110" s="22">
        <v>1036654551</v>
      </c>
      <c r="E110" s="32" t="s">
        <v>716</v>
      </c>
      <c r="F110" s="24">
        <v>43489</v>
      </c>
      <c r="G110" s="36">
        <v>23100000</v>
      </c>
      <c r="H110" s="21" t="s">
        <v>1021</v>
      </c>
      <c r="I110" s="49"/>
      <c r="J110" s="49"/>
      <c r="K110" s="24">
        <v>43497</v>
      </c>
      <c r="L110" s="24">
        <v>43813</v>
      </c>
      <c r="M110" s="22" t="str">
        <f t="shared" si="2"/>
        <v>76%</v>
      </c>
      <c r="N110" s="54"/>
    </row>
    <row r="111" spans="1:14" ht="48" x14ac:dyDescent="0.25">
      <c r="A111" s="38" t="s">
        <v>480</v>
      </c>
      <c r="B111" s="21" t="s">
        <v>257</v>
      </c>
      <c r="C111" s="21" t="s">
        <v>128</v>
      </c>
      <c r="D111" s="22" t="s">
        <v>901</v>
      </c>
      <c r="E111" s="32" t="s">
        <v>717</v>
      </c>
      <c r="F111" s="24">
        <v>43489</v>
      </c>
      <c r="G111" s="36">
        <v>63143178</v>
      </c>
      <c r="H111" s="21" t="s">
        <v>1022</v>
      </c>
      <c r="I111" s="49"/>
      <c r="J111" s="49"/>
      <c r="K111" s="24">
        <v>43490</v>
      </c>
      <c r="L111" s="24">
        <v>43799</v>
      </c>
      <c r="M111" s="22" t="str">
        <f t="shared" si="2"/>
        <v>80%</v>
      </c>
      <c r="N111" s="54"/>
    </row>
    <row r="112" spans="1:14" ht="72" x14ac:dyDescent="0.25">
      <c r="A112" s="38" t="s">
        <v>481</v>
      </c>
      <c r="B112" s="21" t="s">
        <v>1046</v>
      </c>
      <c r="C112" s="21" t="s">
        <v>111</v>
      </c>
      <c r="D112" s="22" t="s">
        <v>902</v>
      </c>
      <c r="E112" s="32" t="s">
        <v>718</v>
      </c>
      <c r="F112" s="24">
        <v>43489</v>
      </c>
      <c r="G112" s="36">
        <v>42000200</v>
      </c>
      <c r="H112" s="21" t="s">
        <v>175</v>
      </c>
      <c r="I112" s="49"/>
      <c r="J112" s="49"/>
      <c r="K112" s="24">
        <v>43490</v>
      </c>
      <c r="L112" s="24">
        <v>43823</v>
      </c>
      <c r="M112" s="22" t="str">
        <f t="shared" si="2"/>
        <v>74%</v>
      </c>
      <c r="N112" s="54"/>
    </row>
    <row r="113" spans="1:14" ht="60" x14ac:dyDescent="0.25">
      <c r="A113" s="38" t="s">
        <v>482</v>
      </c>
      <c r="B113" s="22" t="s">
        <v>263</v>
      </c>
      <c r="C113" s="21" t="s">
        <v>115</v>
      </c>
      <c r="D113" s="22" t="s">
        <v>903</v>
      </c>
      <c r="E113" s="32" t="s">
        <v>719</v>
      </c>
      <c r="F113" s="24">
        <v>43490</v>
      </c>
      <c r="G113" s="36">
        <v>23100000</v>
      </c>
      <c r="H113" s="21" t="s">
        <v>1021</v>
      </c>
      <c r="I113" s="49"/>
      <c r="J113" s="49"/>
      <c r="K113" s="24">
        <v>43497</v>
      </c>
      <c r="L113" s="24">
        <v>43814</v>
      </c>
      <c r="M113" s="22" t="str">
        <f t="shared" si="2"/>
        <v>76%</v>
      </c>
      <c r="N113" s="54"/>
    </row>
    <row r="114" spans="1:14" ht="60" x14ac:dyDescent="0.25">
      <c r="A114" s="38" t="s">
        <v>483</v>
      </c>
      <c r="B114" s="21" t="s">
        <v>203</v>
      </c>
      <c r="C114" s="21" t="s">
        <v>624</v>
      </c>
      <c r="D114" s="22" t="s">
        <v>191</v>
      </c>
      <c r="E114" s="32" t="s">
        <v>720</v>
      </c>
      <c r="F114" s="24">
        <v>43491</v>
      </c>
      <c r="G114" s="56" t="s">
        <v>849</v>
      </c>
      <c r="H114" s="21" t="s">
        <v>172</v>
      </c>
      <c r="I114" s="49"/>
      <c r="J114" s="49"/>
      <c r="K114" s="24">
        <v>43491</v>
      </c>
      <c r="L114" s="24">
        <v>43855</v>
      </c>
      <c r="M114" s="22" t="str">
        <f t="shared" si="2"/>
        <v>68%</v>
      </c>
      <c r="N114" s="54"/>
    </row>
    <row r="115" spans="1:14" ht="60" x14ac:dyDescent="0.25">
      <c r="A115" s="38" t="s">
        <v>484</v>
      </c>
      <c r="B115" s="21" t="s">
        <v>203</v>
      </c>
      <c r="C115" s="21" t="s">
        <v>625</v>
      </c>
      <c r="D115" s="22" t="s">
        <v>904</v>
      </c>
      <c r="E115" s="32" t="s">
        <v>721</v>
      </c>
      <c r="F115" s="24">
        <v>43493</v>
      </c>
      <c r="G115" s="56" t="s">
        <v>844</v>
      </c>
      <c r="H115" s="21" t="s">
        <v>172</v>
      </c>
      <c r="I115" s="49"/>
      <c r="J115" s="49"/>
      <c r="K115" s="24">
        <v>43493</v>
      </c>
      <c r="L115" s="24">
        <v>43857</v>
      </c>
      <c r="M115" s="22" t="str">
        <f t="shared" si="2"/>
        <v>67%</v>
      </c>
      <c r="N115" s="54"/>
    </row>
    <row r="116" spans="1:14" ht="48" x14ac:dyDescent="0.25">
      <c r="A116" s="38" t="s">
        <v>485</v>
      </c>
      <c r="B116" s="21" t="s">
        <v>243</v>
      </c>
      <c r="C116" s="21" t="s">
        <v>332</v>
      </c>
      <c r="D116" s="22" t="s">
        <v>905</v>
      </c>
      <c r="E116" s="32" t="s">
        <v>722</v>
      </c>
      <c r="F116" s="24">
        <v>43494</v>
      </c>
      <c r="G116" s="36">
        <v>5000000</v>
      </c>
      <c r="H116" s="21" t="s">
        <v>1019</v>
      </c>
      <c r="I116" s="49"/>
      <c r="J116" s="49"/>
      <c r="K116" s="24">
        <v>43494</v>
      </c>
      <c r="L116" s="24">
        <v>43523</v>
      </c>
      <c r="M116" s="22" t="str">
        <f t="shared" si="2"/>
        <v>100%</v>
      </c>
      <c r="N116" s="54"/>
    </row>
    <row r="117" spans="1:14" ht="72" x14ac:dyDescent="0.25">
      <c r="A117" s="38" t="s">
        <v>486</v>
      </c>
      <c r="B117" s="21" t="s">
        <v>1045</v>
      </c>
      <c r="C117" s="21" t="s">
        <v>73</v>
      </c>
      <c r="D117" s="22" t="s">
        <v>906</v>
      </c>
      <c r="E117" s="32" t="s">
        <v>1054</v>
      </c>
      <c r="F117" s="24">
        <v>43494</v>
      </c>
      <c r="G117" s="36">
        <v>61000000</v>
      </c>
      <c r="H117" s="21" t="s">
        <v>176</v>
      </c>
      <c r="I117" s="49"/>
      <c r="J117" s="49"/>
      <c r="K117" s="24">
        <v>43497</v>
      </c>
      <c r="L117" s="51">
        <v>43798</v>
      </c>
      <c r="M117" s="22" t="str">
        <f t="shared" si="2"/>
        <v>80%</v>
      </c>
      <c r="N117" s="54"/>
    </row>
    <row r="118" spans="1:14" ht="84" x14ac:dyDescent="0.25">
      <c r="A118" s="38" t="s">
        <v>487</v>
      </c>
      <c r="B118" s="22" t="s">
        <v>263</v>
      </c>
      <c r="C118" s="21" t="s">
        <v>116</v>
      </c>
      <c r="D118" s="22" t="s">
        <v>907</v>
      </c>
      <c r="E118" s="32" t="s">
        <v>723</v>
      </c>
      <c r="F118" s="24">
        <v>43494</v>
      </c>
      <c r="G118" s="36">
        <v>23100000</v>
      </c>
      <c r="H118" s="21" t="s">
        <v>1014</v>
      </c>
      <c r="I118" s="49"/>
      <c r="J118" s="49"/>
      <c r="K118" s="24">
        <v>43497</v>
      </c>
      <c r="L118" s="24">
        <v>43814</v>
      </c>
      <c r="M118" s="22" t="str">
        <f t="shared" si="2"/>
        <v>76%</v>
      </c>
      <c r="N118" s="54"/>
    </row>
    <row r="119" spans="1:14" ht="72" x14ac:dyDescent="0.25">
      <c r="A119" s="38" t="s">
        <v>488</v>
      </c>
      <c r="B119" s="22" t="s">
        <v>263</v>
      </c>
      <c r="C119" s="21" t="s">
        <v>626</v>
      </c>
      <c r="D119" s="22" t="s">
        <v>908</v>
      </c>
      <c r="E119" s="32" t="s">
        <v>724</v>
      </c>
      <c r="F119" s="24">
        <v>43494</v>
      </c>
      <c r="G119" s="36">
        <v>26250000</v>
      </c>
      <c r="H119" s="21" t="s">
        <v>1014</v>
      </c>
      <c r="I119" s="49"/>
      <c r="J119" s="49"/>
      <c r="K119" s="24">
        <v>43497</v>
      </c>
      <c r="L119" s="24">
        <v>43814</v>
      </c>
      <c r="M119" s="22" t="str">
        <f t="shared" ref="M119:M182" si="3">IF((ROUND((($N$2-$K119)/(EDATE($L119,0)-$K119)*100),2))&gt;100,"100%",CONCATENATE((ROUND((($N$2-$K119)/(EDATE($L119,0)-$K119)*100),0)),"%"))</f>
        <v>76%</v>
      </c>
      <c r="N119" s="54"/>
    </row>
    <row r="120" spans="1:14" ht="48" x14ac:dyDescent="0.25">
      <c r="A120" s="38" t="s">
        <v>489</v>
      </c>
      <c r="B120" s="21" t="s">
        <v>1045</v>
      </c>
      <c r="C120" s="21" t="s">
        <v>82</v>
      </c>
      <c r="D120" s="22" t="s">
        <v>909</v>
      </c>
      <c r="E120" s="32" t="s">
        <v>725</v>
      </c>
      <c r="F120" s="24">
        <v>43494</v>
      </c>
      <c r="G120" s="36">
        <v>61850250</v>
      </c>
      <c r="H120" s="21" t="s">
        <v>175</v>
      </c>
      <c r="I120" s="49"/>
      <c r="J120" s="49"/>
      <c r="K120" s="24">
        <v>43497</v>
      </c>
      <c r="L120" s="51">
        <v>43829</v>
      </c>
      <c r="M120" s="22" t="str">
        <f t="shared" si="3"/>
        <v>73%</v>
      </c>
      <c r="N120" s="54"/>
    </row>
    <row r="121" spans="1:14" ht="84" x14ac:dyDescent="0.25">
      <c r="A121" s="38" t="s">
        <v>490</v>
      </c>
      <c r="B121" s="21" t="s">
        <v>194</v>
      </c>
      <c r="C121" s="21" t="s">
        <v>133</v>
      </c>
      <c r="D121" s="104" t="s">
        <v>184</v>
      </c>
      <c r="E121" s="32" t="s">
        <v>726</v>
      </c>
      <c r="F121" s="24">
        <v>43494</v>
      </c>
      <c r="G121" s="36">
        <v>3677992000</v>
      </c>
      <c r="H121" s="21" t="s">
        <v>177</v>
      </c>
      <c r="I121" s="49"/>
      <c r="J121" s="49"/>
      <c r="K121" s="76">
        <v>43500</v>
      </c>
      <c r="L121" s="76">
        <v>43741</v>
      </c>
      <c r="M121" s="22" t="str">
        <f t="shared" si="3"/>
        <v>99%</v>
      </c>
      <c r="N121" s="54"/>
    </row>
    <row r="122" spans="1:14" ht="156" x14ac:dyDescent="0.25">
      <c r="A122" s="38" t="s">
        <v>491</v>
      </c>
      <c r="B122" s="21" t="s">
        <v>1045</v>
      </c>
      <c r="C122" s="21" t="s">
        <v>627</v>
      </c>
      <c r="D122" s="22" t="s">
        <v>853</v>
      </c>
      <c r="E122" s="32" t="s">
        <v>727</v>
      </c>
      <c r="F122" s="24">
        <v>43495</v>
      </c>
      <c r="G122" s="36">
        <v>199870000</v>
      </c>
      <c r="H122" s="21" t="s">
        <v>175</v>
      </c>
      <c r="I122" s="49"/>
      <c r="J122" s="49"/>
      <c r="K122" s="24">
        <v>43497</v>
      </c>
      <c r="L122" s="24">
        <v>43829</v>
      </c>
      <c r="M122" s="22" t="str">
        <f t="shared" si="3"/>
        <v>73%</v>
      </c>
      <c r="N122" s="54"/>
    </row>
    <row r="123" spans="1:14" ht="72" x14ac:dyDescent="0.25">
      <c r="A123" s="38" t="s">
        <v>492</v>
      </c>
      <c r="B123" s="22" t="s">
        <v>263</v>
      </c>
      <c r="C123" s="21" t="s">
        <v>628</v>
      </c>
      <c r="D123" s="22" t="s">
        <v>910</v>
      </c>
      <c r="E123" s="32" t="s">
        <v>728</v>
      </c>
      <c r="F123" s="24">
        <v>43495</v>
      </c>
      <c r="G123" s="36">
        <v>31500000</v>
      </c>
      <c r="H123" s="21" t="s">
        <v>1014</v>
      </c>
      <c r="I123" s="49"/>
      <c r="J123" s="49"/>
      <c r="K123" s="24">
        <v>43497</v>
      </c>
      <c r="L123" s="24">
        <v>43814</v>
      </c>
      <c r="M123" s="22" t="str">
        <f t="shared" si="3"/>
        <v>76%</v>
      </c>
      <c r="N123" s="54"/>
    </row>
    <row r="124" spans="1:14" ht="84" x14ac:dyDescent="0.25">
      <c r="A124" s="38" t="s">
        <v>493</v>
      </c>
      <c r="B124" s="21" t="s">
        <v>257</v>
      </c>
      <c r="C124" s="21" t="s">
        <v>202</v>
      </c>
      <c r="D124" s="22" t="s">
        <v>199</v>
      </c>
      <c r="E124" s="32" t="s">
        <v>729</v>
      </c>
      <c r="F124" s="24">
        <v>43495</v>
      </c>
      <c r="G124" s="36">
        <v>750000000</v>
      </c>
      <c r="H124" s="21" t="s">
        <v>181</v>
      </c>
      <c r="I124" s="21" t="s">
        <v>1600</v>
      </c>
      <c r="J124" s="22" t="s">
        <v>360</v>
      </c>
      <c r="K124" s="24">
        <v>43497</v>
      </c>
      <c r="L124" s="24">
        <v>43830</v>
      </c>
      <c r="M124" s="22" t="str">
        <f t="shared" si="3"/>
        <v>72%</v>
      </c>
      <c r="N124" s="54"/>
    </row>
    <row r="125" spans="1:14" ht="96" x14ac:dyDescent="0.25">
      <c r="A125" s="38" t="s">
        <v>494</v>
      </c>
      <c r="B125" s="22" t="s">
        <v>263</v>
      </c>
      <c r="C125" s="21" t="s">
        <v>104</v>
      </c>
      <c r="D125" s="22" t="s">
        <v>911</v>
      </c>
      <c r="E125" s="32" t="s">
        <v>730</v>
      </c>
      <c r="F125" s="24">
        <v>43495</v>
      </c>
      <c r="G125" s="36">
        <v>920000000</v>
      </c>
      <c r="H125" s="21" t="s">
        <v>175</v>
      </c>
      <c r="I125" s="49"/>
      <c r="J125" s="49"/>
      <c r="K125" s="24">
        <v>43497</v>
      </c>
      <c r="L125" s="24">
        <v>43830</v>
      </c>
      <c r="M125" s="22" t="str">
        <f t="shared" si="3"/>
        <v>72%</v>
      </c>
      <c r="N125" s="54"/>
    </row>
    <row r="126" spans="1:14" ht="60" x14ac:dyDescent="0.25">
      <c r="A126" s="38" t="s">
        <v>495</v>
      </c>
      <c r="B126" s="21" t="s">
        <v>219</v>
      </c>
      <c r="C126" s="21" t="s">
        <v>258</v>
      </c>
      <c r="D126" s="22" t="s">
        <v>912</v>
      </c>
      <c r="E126" s="32" t="s">
        <v>731</v>
      </c>
      <c r="F126" s="24">
        <v>43495</v>
      </c>
      <c r="G126" s="36">
        <v>867473143</v>
      </c>
      <c r="H126" s="21" t="s">
        <v>1023</v>
      </c>
      <c r="I126" s="49"/>
      <c r="J126" s="49"/>
      <c r="K126" s="24">
        <v>43497</v>
      </c>
      <c r="L126" s="51">
        <v>43814</v>
      </c>
      <c r="M126" s="22" t="str">
        <f t="shared" si="3"/>
        <v>76%</v>
      </c>
      <c r="N126" s="54"/>
    </row>
    <row r="127" spans="1:14" ht="84" x14ac:dyDescent="0.25">
      <c r="A127" s="38" t="s">
        <v>496</v>
      </c>
      <c r="B127" s="22" t="s">
        <v>263</v>
      </c>
      <c r="C127" s="21" t="s">
        <v>144</v>
      </c>
      <c r="D127" s="22" t="s">
        <v>913</v>
      </c>
      <c r="E127" s="32" t="s">
        <v>732</v>
      </c>
      <c r="F127" s="24">
        <v>43496</v>
      </c>
      <c r="G127" s="36">
        <v>29400000</v>
      </c>
      <c r="H127" s="21" t="s">
        <v>1014</v>
      </c>
      <c r="I127" s="49"/>
      <c r="J127" s="49"/>
      <c r="K127" s="24">
        <v>43497</v>
      </c>
      <c r="L127" s="24">
        <v>43814</v>
      </c>
      <c r="M127" s="22" t="str">
        <f t="shared" si="3"/>
        <v>76%</v>
      </c>
      <c r="N127" s="54"/>
    </row>
    <row r="128" spans="1:14" ht="72" x14ac:dyDescent="0.25">
      <c r="A128" s="38" t="s">
        <v>497</v>
      </c>
      <c r="B128" s="21" t="s">
        <v>257</v>
      </c>
      <c r="C128" s="21" t="s">
        <v>629</v>
      </c>
      <c r="D128" s="22" t="s">
        <v>914</v>
      </c>
      <c r="E128" s="32" t="s">
        <v>733</v>
      </c>
      <c r="F128" s="24">
        <v>43496</v>
      </c>
      <c r="G128" s="36">
        <v>20000000</v>
      </c>
      <c r="H128" s="22" t="s">
        <v>175</v>
      </c>
      <c r="I128" s="49"/>
      <c r="J128" s="49"/>
      <c r="K128" s="24">
        <v>43497</v>
      </c>
      <c r="L128" s="24">
        <v>43830</v>
      </c>
      <c r="M128" s="22" t="str">
        <f t="shared" si="3"/>
        <v>72%</v>
      </c>
      <c r="N128" s="54"/>
    </row>
    <row r="129" spans="1:14" ht="36" x14ac:dyDescent="0.25">
      <c r="A129" s="38" t="s">
        <v>498</v>
      </c>
      <c r="B129" s="21" t="s">
        <v>257</v>
      </c>
      <c r="C129" s="21" t="s">
        <v>630</v>
      </c>
      <c r="D129" s="22" t="s">
        <v>915</v>
      </c>
      <c r="E129" s="32" t="s">
        <v>734</v>
      </c>
      <c r="F129" s="24">
        <v>43496</v>
      </c>
      <c r="G129" s="36">
        <v>74583126</v>
      </c>
      <c r="H129" s="22" t="s">
        <v>175</v>
      </c>
      <c r="I129" s="49"/>
      <c r="J129" s="49"/>
      <c r="K129" s="24">
        <v>43497</v>
      </c>
      <c r="L129" s="51">
        <v>43830</v>
      </c>
      <c r="M129" s="22" t="str">
        <f t="shared" si="3"/>
        <v>72%</v>
      </c>
      <c r="N129" s="54"/>
    </row>
    <row r="130" spans="1:14" ht="60" x14ac:dyDescent="0.25">
      <c r="A130" s="38" t="s">
        <v>499</v>
      </c>
      <c r="B130" s="21" t="s">
        <v>1045</v>
      </c>
      <c r="C130" s="21" t="s">
        <v>94</v>
      </c>
      <c r="D130" s="22" t="s">
        <v>916</v>
      </c>
      <c r="E130" s="32" t="s">
        <v>735</v>
      </c>
      <c r="F130" s="24">
        <v>43496</v>
      </c>
      <c r="G130" s="36">
        <v>20900000</v>
      </c>
      <c r="H130" s="22" t="s">
        <v>175</v>
      </c>
      <c r="I130" s="49"/>
      <c r="J130" s="49"/>
      <c r="K130" s="24">
        <v>43497</v>
      </c>
      <c r="L130" s="51">
        <v>43830</v>
      </c>
      <c r="M130" s="22" t="str">
        <f t="shared" si="3"/>
        <v>72%</v>
      </c>
      <c r="N130" s="54"/>
    </row>
    <row r="131" spans="1:14" ht="96" x14ac:dyDescent="0.25">
      <c r="A131" s="32" t="s">
        <v>500</v>
      </c>
      <c r="B131" s="21" t="s">
        <v>194</v>
      </c>
      <c r="C131" s="21" t="s">
        <v>631</v>
      </c>
      <c r="D131" s="22" t="s">
        <v>188</v>
      </c>
      <c r="E131" s="32" t="s">
        <v>736</v>
      </c>
      <c r="F131" s="24">
        <v>43496</v>
      </c>
      <c r="G131" s="36">
        <v>750000000</v>
      </c>
      <c r="H131" s="22" t="s">
        <v>177</v>
      </c>
      <c r="I131" s="49"/>
      <c r="J131" s="49"/>
      <c r="K131" s="24">
        <v>43497</v>
      </c>
      <c r="L131" s="24">
        <v>43769</v>
      </c>
      <c r="M131" s="22" t="str">
        <f t="shared" si="3"/>
        <v>89%</v>
      </c>
      <c r="N131" s="54"/>
    </row>
    <row r="132" spans="1:14" ht="84" x14ac:dyDescent="0.25">
      <c r="A132" s="32" t="s">
        <v>501</v>
      </c>
      <c r="B132" s="21" t="s">
        <v>242</v>
      </c>
      <c r="C132" s="21" t="s">
        <v>108</v>
      </c>
      <c r="D132" s="22" t="s">
        <v>187</v>
      </c>
      <c r="E132" s="32" t="s">
        <v>737</v>
      </c>
      <c r="F132" s="24">
        <v>43496</v>
      </c>
      <c r="G132" s="36">
        <v>1313297502</v>
      </c>
      <c r="H132" s="22" t="s">
        <v>176</v>
      </c>
      <c r="I132" s="49"/>
      <c r="J132" s="49"/>
      <c r="K132" s="24">
        <v>43497</v>
      </c>
      <c r="L132" s="51">
        <v>43799</v>
      </c>
      <c r="M132" s="22" t="str">
        <f t="shared" si="3"/>
        <v>80%</v>
      </c>
      <c r="N132" s="54"/>
    </row>
    <row r="133" spans="1:14" ht="60" x14ac:dyDescent="0.25">
      <c r="A133" s="32" t="s">
        <v>502</v>
      </c>
      <c r="B133" s="21" t="s">
        <v>1045</v>
      </c>
      <c r="C133" s="21" t="s">
        <v>97</v>
      </c>
      <c r="D133" s="22" t="s">
        <v>917</v>
      </c>
      <c r="E133" s="32" t="s">
        <v>738</v>
      </c>
      <c r="F133" s="24">
        <v>43496</v>
      </c>
      <c r="G133" s="36">
        <v>39600000</v>
      </c>
      <c r="H133" s="22" t="s">
        <v>175</v>
      </c>
      <c r="I133" s="49"/>
      <c r="J133" s="49"/>
      <c r="K133" s="24">
        <v>43497</v>
      </c>
      <c r="L133" s="31">
        <v>43830</v>
      </c>
      <c r="M133" s="22" t="str">
        <f t="shared" si="3"/>
        <v>72%</v>
      </c>
      <c r="N133" s="54"/>
    </row>
    <row r="134" spans="1:14" ht="84" x14ac:dyDescent="0.25">
      <c r="A134" s="32" t="s">
        <v>503</v>
      </c>
      <c r="B134" s="22" t="s">
        <v>263</v>
      </c>
      <c r="C134" s="21" t="s">
        <v>632</v>
      </c>
      <c r="D134" s="22" t="s">
        <v>918</v>
      </c>
      <c r="E134" s="32" t="s">
        <v>739</v>
      </c>
      <c r="F134" s="24">
        <v>43496</v>
      </c>
      <c r="G134" s="36">
        <v>32340000</v>
      </c>
      <c r="H134" s="22" t="s">
        <v>175</v>
      </c>
      <c r="I134" s="49"/>
      <c r="J134" s="49"/>
      <c r="K134" s="24">
        <v>43497</v>
      </c>
      <c r="L134" s="24">
        <v>43830</v>
      </c>
      <c r="M134" s="22" t="str">
        <f t="shared" si="3"/>
        <v>72%</v>
      </c>
      <c r="N134" s="54"/>
    </row>
    <row r="135" spans="1:14" ht="96" x14ac:dyDescent="0.25">
      <c r="A135" s="32" t="s">
        <v>504</v>
      </c>
      <c r="B135" s="22" t="s">
        <v>263</v>
      </c>
      <c r="C135" s="21" t="s">
        <v>349</v>
      </c>
      <c r="D135" s="22" t="s">
        <v>919</v>
      </c>
      <c r="E135" s="32" t="s">
        <v>740</v>
      </c>
      <c r="F135" s="24">
        <v>43496</v>
      </c>
      <c r="G135" s="36">
        <v>40000000</v>
      </c>
      <c r="H135" s="22" t="s">
        <v>176</v>
      </c>
      <c r="I135" s="49"/>
      <c r="J135" s="49"/>
      <c r="K135" s="24">
        <v>43497</v>
      </c>
      <c r="L135" s="24">
        <v>43799</v>
      </c>
      <c r="M135" s="22" t="str">
        <f t="shared" si="3"/>
        <v>80%</v>
      </c>
      <c r="N135" s="54"/>
    </row>
    <row r="136" spans="1:14" ht="60" x14ac:dyDescent="0.25">
      <c r="A136" s="32" t="s">
        <v>505</v>
      </c>
      <c r="B136" s="21" t="s">
        <v>203</v>
      </c>
      <c r="C136" s="21" t="s">
        <v>139</v>
      </c>
      <c r="D136" s="22" t="s">
        <v>920</v>
      </c>
      <c r="E136" s="32" t="s">
        <v>741</v>
      </c>
      <c r="F136" s="24">
        <v>43496</v>
      </c>
      <c r="G136" s="36">
        <v>110000000</v>
      </c>
      <c r="H136" s="21" t="s">
        <v>1013</v>
      </c>
      <c r="I136" s="49"/>
      <c r="J136" s="49"/>
      <c r="K136" s="24">
        <v>43497</v>
      </c>
      <c r="L136" s="24">
        <v>43814</v>
      </c>
      <c r="M136" s="22" t="str">
        <f t="shared" si="3"/>
        <v>76%</v>
      </c>
      <c r="N136" s="54"/>
    </row>
    <row r="137" spans="1:14" ht="84" x14ac:dyDescent="0.25">
      <c r="A137" s="32" t="s">
        <v>506</v>
      </c>
      <c r="B137" s="47" t="s">
        <v>242</v>
      </c>
      <c r="C137" s="21" t="s">
        <v>62</v>
      </c>
      <c r="D137" s="22" t="s">
        <v>182</v>
      </c>
      <c r="E137" s="32" t="s">
        <v>742</v>
      </c>
      <c r="F137" s="24">
        <v>43496</v>
      </c>
      <c r="G137" s="36">
        <v>3506415972</v>
      </c>
      <c r="H137" s="21" t="s">
        <v>1024</v>
      </c>
      <c r="I137" s="49"/>
      <c r="J137" s="49"/>
      <c r="K137" s="24">
        <v>43497</v>
      </c>
      <c r="L137" s="24">
        <v>43814</v>
      </c>
      <c r="M137" s="22" t="str">
        <f t="shared" si="3"/>
        <v>76%</v>
      </c>
      <c r="N137" s="54"/>
    </row>
    <row r="138" spans="1:14" ht="36" x14ac:dyDescent="0.25">
      <c r="A138" s="32" t="s">
        <v>507</v>
      </c>
      <c r="B138" s="47" t="s">
        <v>242</v>
      </c>
      <c r="C138" s="21" t="s">
        <v>633</v>
      </c>
      <c r="D138" s="22" t="s">
        <v>186</v>
      </c>
      <c r="E138" s="32" t="s">
        <v>743</v>
      </c>
      <c r="F138" s="24">
        <v>43497</v>
      </c>
      <c r="G138" s="36">
        <v>1361358468</v>
      </c>
      <c r="H138" s="21" t="s">
        <v>1025</v>
      </c>
      <c r="I138" s="49"/>
      <c r="J138" s="49"/>
      <c r="K138" s="24">
        <v>43497</v>
      </c>
      <c r="L138" s="31">
        <v>43805</v>
      </c>
      <c r="M138" s="22" t="str">
        <f t="shared" si="3"/>
        <v>78%</v>
      </c>
      <c r="N138" s="54"/>
    </row>
    <row r="139" spans="1:14" ht="60" x14ac:dyDescent="0.25">
      <c r="A139" s="32" t="s">
        <v>508</v>
      </c>
      <c r="B139" s="21" t="s">
        <v>257</v>
      </c>
      <c r="C139" s="21" t="s">
        <v>634</v>
      </c>
      <c r="D139" s="22" t="s">
        <v>921</v>
      </c>
      <c r="E139" s="32" t="s">
        <v>744</v>
      </c>
      <c r="F139" s="24">
        <v>43497</v>
      </c>
      <c r="G139" s="36">
        <v>1092000000</v>
      </c>
      <c r="H139" s="21" t="s">
        <v>175</v>
      </c>
      <c r="I139" s="49"/>
      <c r="J139" s="49"/>
      <c r="K139" s="24">
        <v>43497</v>
      </c>
      <c r="L139" s="24">
        <v>43830</v>
      </c>
      <c r="M139" s="22" t="str">
        <f t="shared" si="3"/>
        <v>72%</v>
      </c>
      <c r="N139" s="54"/>
    </row>
    <row r="140" spans="1:14" ht="60" x14ac:dyDescent="0.25">
      <c r="A140" s="32" t="s">
        <v>509</v>
      </c>
      <c r="B140" s="21" t="s">
        <v>219</v>
      </c>
      <c r="C140" s="21" t="s">
        <v>635</v>
      </c>
      <c r="D140" s="22" t="s">
        <v>922</v>
      </c>
      <c r="E140" s="32" t="s">
        <v>745</v>
      </c>
      <c r="F140" s="24">
        <v>43497</v>
      </c>
      <c r="G140" s="36">
        <v>260000000</v>
      </c>
      <c r="H140" s="21" t="s">
        <v>175</v>
      </c>
      <c r="I140" s="49"/>
      <c r="J140" s="49"/>
      <c r="K140" s="24">
        <v>43497</v>
      </c>
      <c r="L140" s="24">
        <v>43830</v>
      </c>
      <c r="M140" s="22" t="str">
        <f t="shared" si="3"/>
        <v>72%</v>
      </c>
      <c r="N140" s="54"/>
    </row>
    <row r="141" spans="1:14" ht="48.75" x14ac:dyDescent="0.25">
      <c r="A141" s="32" t="s">
        <v>510</v>
      </c>
      <c r="B141" s="21" t="s">
        <v>220</v>
      </c>
      <c r="C141" s="21" t="s">
        <v>221</v>
      </c>
      <c r="D141" s="22" t="s">
        <v>923</v>
      </c>
      <c r="E141" s="32" t="s">
        <v>746</v>
      </c>
      <c r="F141" s="24">
        <v>43497</v>
      </c>
      <c r="G141" s="36">
        <v>53517810</v>
      </c>
      <c r="H141" s="21" t="s">
        <v>1026</v>
      </c>
      <c r="I141" s="47" t="s">
        <v>1057</v>
      </c>
      <c r="J141" s="21" t="s">
        <v>1058</v>
      </c>
      <c r="K141" s="24">
        <v>43501</v>
      </c>
      <c r="L141" s="24">
        <v>43553</v>
      </c>
      <c r="M141" s="22" t="str">
        <f t="shared" si="3"/>
        <v>100%</v>
      </c>
      <c r="N141" s="54"/>
    </row>
    <row r="142" spans="1:14" ht="60" x14ac:dyDescent="0.25">
      <c r="A142" s="32" t="s">
        <v>511</v>
      </c>
      <c r="B142" s="21" t="s">
        <v>220</v>
      </c>
      <c r="C142" s="21" t="s">
        <v>133</v>
      </c>
      <c r="D142" s="22" t="s">
        <v>184</v>
      </c>
      <c r="E142" s="32" t="s">
        <v>747</v>
      </c>
      <c r="F142" s="24">
        <v>43497</v>
      </c>
      <c r="G142" s="36">
        <v>131599123</v>
      </c>
      <c r="H142" s="21" t="s">
        <v>1027</v>
      </c>
      <c r="I142" s="49"/>
      <c r="J142" s="49"/>
      <c r="K142" s="24">
        <v>43497</v>
      </c>
      <c r="L142" s="24">
        <v>43819</v>
      </c>
      <c r="M142" s="22" t="str">
        <f t="shared" si="3"/>
        <v>75%</v>
      </c>
      <c r="N142" s="54"/>
    </row>
    <row r="143" spans="1:14" ht="60" x14ac:dyDescent="0.25">
      <c r="A143" s="32" t="s">
        <v>512</v>
      </c>
      <c r="B143" s="22" t="s">
        <v>1047</v>
      </c>
      <c r="C143" s="21" t="s">
        <v>202</v>
      </c>
      <c r="D143" s="22" t="s">
        <v>199</v>
      </c>
      <c r="E143" s="32" t="s">
        <v>748</v>
      </c>
      <c r="F143" s="24">
        <v>43497</v>
      </c>
      <c r="G143" s="36">
        <v>10288533412</v>
      </c>
      <c r="H143" s="21" t="s">
        <v>179</v>
      </c>
      <c r="I143" s="21" t="s">
        <v>1612</v>
      </c>
      <c r="J143" s="21" t="s">
        <v>1613</v>
      </c>
      <c r="K143" s="24">
        <v>43500</v>
      </c>
      <c r="L143" s="24">
        <v>43789</v>
      </c>
      <c r="M143" s="22" t="str">
        <f t="shared" si="3"/>
        <v>82%</v>
      </c>
      <c r="N143" s="54"/>
    </row>
    <row r="144" spans="1:14" ht="48" x14ac:dyDescent="0.25">
      <c r="A144" s="32" t="s">
        <v>513</v>
      </c>
      <c r="B144" s="21" t="s">
        <v>1049</v>
      </c>
      <c r="C144" s="21" t="s">
        <v>131</v>
      </c>
      <c r="D144" s="22" t="s">
        <v>924</v>
      </c>
      <c r="E144" s="32" t="s">
        <v>749</v>
      </c>
      <c r="F144" s="24">
        <v>43500</v>
      </c>
      <c r="G144" s="36">
        <v>125000000</v>
      </c>
      <c r="H144" s="21" t="s">
        <v>1008</v>
      </c>
      <c r="I144" s="49"/>
      <c r="J144" s="49"/>
      <c r="K144" s="24">
        <v>43500</v>
      </c>
      <c r="L144" s="24">
        <v>43588</v>
      </c>
      <c r="M144" s="22" t="str">
        <f t="shared" si="3"/>
        <v>100%</v>
      </c>
      <c r="N144" s="54"/>
    </row>
    <row r="145" spans="1:14" ht="48.75" x14ac:dyDescent="0.25">
      <c r="A145" s="32" t="s">
        <v>514</v>
      </c>
      <c r="B145" s="47" t="s">
        <v>242</v>
      </c>
      <c r="C145" s="21" t="s">
        <v>109</v>
      </c>
      <c r="D145" s="22" t="s">
        <v>925</v>
      </c>
      <c r="E145" s="32" t="s">
        <v>750</v>
      </c>
      <c r="F145" s="24">
        <v>43500</v>
      </c>
      <c r="G145" s="36">
        <v>450000000</v>
      </c>
      <c r="H145" s="21" t="s">
        <v>1028</v>
      </c>
      <c r="I145" s="47" t="s">
        <v>1606</v>
      </c>
      <c r="J145" s="21" t="s">
        <v>1607</v>
      </c>
      <c r="K145" s="24">
        <v>43501</v>
      </c>
      <c r="L145" s="24">
        <v>43816</v>
      </c>
      <c r="M145" s="22" t="str">
        <f t="shared" si="3"/>
        <v>75%</v>
      </c>
      <c r="N145" s="54"/>
    </row>
    <row r="146" spans="1:14" ht="60" x14ac:dyDescent="0.25">
      <c r="A146" s="32" t="s">
        <v>515</v>
      </c>
      <c r="B146" s="22" t="s">
        <v>194</v>
      </c>
      <c r="C146" s="21" t="s">
        <v>130</v>
      </c>
      <c r="D146" s="22" t="s">
        <v>189</v>
      </c>
      <c r="E146" s="32" t="s">
        <v>751</v>
      </c>
      <c r="F146" s="24">
        <v>43500</v>
      </c>
      <c r="G146" s="36">
        <v>754762000</v>
      </c>
      <c r="H146" s="21" t="s">
        <v>177</v>
      </c>
      <c r="I146" s="49"/>
      <c r="J146" s="49"/>
      <c r="K146" s="24">
        <v>43500</v>
      </c>
      <c r="L146" s="24">
        <v>43772</v>
      </c>
      <c r="M146" s="22" t="str">
        <f t="shared" si="3"/>
        <v>88%</v>
      </c>
      <c r="N146" s="54"/>
    </row>
    <row r="147" spans="1:14" ht="60" x14ac:dyDescent="0.25">
      <c r="A147" s="32" t="s">
        <v>516</v>
      </c>
      <c r="B147" s="22" t="s">
        <v>1047</v>
      </c>
      <c r="C147" s="21" t="s">
        <v>636</v>
      </c>
      <c r="D147" s="22" t="s">
        <v>926</v>
      </c>
      <c r="E147" s="32" t="s">
        <v>752</v>
      </c>
      <c r="F147" s="24">
        <v>43500</v>
      </c>
      <c r="G147" s="36">
        <v>70000000</v>
      </c>
      <c r="H147" s="21" t="s">
        <v>176</v>
      </c>
      <c r="I147" s="49"/>
      <c r="J147" s="49"/>
      <c r="K147" s="24">
        <v>43500</v>
      </c>
      <c r="L147" s="24">
        <v>43802</v>
      </c>
      <c r="M147" s="22" t="str">
        <f t="shared" si="3"/>
        <v>79%</v>
      </c>
      <c r="N147" s="54"/>
    </row>
    <row r="148" spans="1:14" ht="108" x14ac:dyDescent="0.25">
      <c r="A148" s="32" t="s">
        <v>517</v>
      </c>
      <c r="B148" s="22" t="s">
        <v>194</v>
      </c>
      <c r="C148" s="21" t="s">
        <v>130</v>
      </c>
      <c r="D148" s="22" t="s">
        <v>189</v>
      </c>
      <c r="E148" s="32" t="s">
        <v>753</v>
      </c>
      <c r="F148" s="24">
        <v>43500</v>
      </c>
      <c r="G148" s="36">
        <v>3472405000</v>
      </c>
      <c r="H148" s="21" t="s">
        <v>177</v>
      </c>
      <c r="I148" s="49"/>
      <c r="J148" s="49"/>
      <c r="K148" s="24">
        <v>43500</v>
      </c>
      <c r="L148" s="24">
        <v>43772</v>
      </c>
      <c r="M148" s="22" t="str">
        <f t="shared" si="3"/>
        <v>88%</v>
      </c>
      <c r="N148" s="54"/>
    </row>
    <row r="149" spans="1:14" ht="72" x14ac:dyDescent="0.25">
      <c r="A149" s="32" t="s">
        <v>518</v>
      </c>
      <c r="B149" s="21" t="s">
        <v>220</v>
      </c>
      <c r="C149" s="21" t="s">
        <v>125</v>
      </c>
      <c r="D149" s="22" t="s">
        <v>927</v>
      </c>
      <c r="E149" s="32" t="s">
        <v>754</v>
      </c>
      <c r="F149" s="24">
        <v>43501</v>
      </c>
      <c r="G149" s="36">
        <v>422400000</v>
      </c>
      <c r="H149" s="21" t="s">
        <v>177</v>
      </c>
      <c r="I149" s="156" t="s">
        <v>1596</v>
      </c>
      <c r="J149" s="21" t="s">
        <v>1597</v>
      </c>
      <c r="K149" s="24">
        <v>43501</v>
      </c>
      <c r="L149" s="24">
        <v>43830</v>
      </c>
      <c r="M149" s="22" t="str">
        <f t="shared" si="3"/>
        <v>72%</v>
      </c>
      <c r="N149" s="54"/>
    </row>
    <row r="150" spans="1:14" ht="60" x14ac:dyDescent="0.25">
      <c r="A150" s="32" t="s">
        <v>519</v>
      </c>
      <c r="B150" s="21" t="s">
        <v>219</v>
      </c>
      <c r="C150" s="21" t="s">
        <v>103</v>
      </c>
      <c r="D150" s="22" t="s">
        <v>928</v>
      </c>
      <c r="E150" s="32" t="s">
        <v>755</v>
      </c>
      <c r="F150" s="24">
        <v>43502</v>
      </c>
      <c r="G150" s="36">
        <v>366336000</v>
      </c>
      <c r="H150" s="21" t="s">
        <v>176</v>
      </c>
      <c r="I150" s="49"/>
      <c r="J150" s="49"/>
      <c r="K150" s="24">
        <v>43503</v>
      </c>
      <c r="L150" s="24">
        <v>43805</v>
      </c>
      <c r="M150" s="22" t="str">
        <f t="shared" si="3"/>
        <v>78%</v>
      </c>
      <c r="N150" s="54"/>
    </row>
    <row r="151" spans="1:14" ht="48" x14ac:dyDescent="0.25">
      <c r="A151" s="85" t="s">
        <v>520</v>
      </c>
      <c r="B151" s="21" t="s">
        <v>257</v>
      </c>
      <c r="C151" s="84" t="s">
        <v>335</v>
      </c>
      <c r="D151" s="87" t="s">
        <v>929</v>
      </c>
      <c r="E151" s="85" t="s">
        <v>756</v>
      </c>
      <c r="F151" s="88">
        <v>43503</v>
      </c>
      <c r="G151" s="89">
        <v>25000000</v>
      </c>
      <c r="H151" s="84" t="s">
        <v>1029</v>
      </c>
      <c r="I151" s="67"/>
      <c r="J151" s="67"/>
      <c r="K151" s="88">
        <v>43511</v>
      </c>
      <c r="L151" s="24">
        <v>43830</v>
      </c>
      <c r="M151" s="22" t="str">
        <f t="shared" si="3"/>
        <v>71%</v>
      </c>
    </row>
    <row r="152" spans="1:14" ht="84" x14ac:dyDescent="0.25">
      <c r="A152" s="85" t="s">
        <v>521</v>
      </c>
      <c r="B152" s="21" t="s">
        <v>203</v>
      </c>
      <c r="C152" s="84" t="s">
        <v>637</v>
      </c>
      <c r="D152" s="87" t="s">
        <v>853</v>
      </c>
      <c r="E152" s="85" t="s">
        <v>757</v>
      </c>
      <c r="F152" s="88">
        <v>43503</v>
      </c>
      <c r="G152" s="89">
        <v>31807875</v>
      </c>
      <c r="H152" s="84" t="s">
        <v>1030</v>
      </c>
      <c r="I152" s="67"/>
      <c r="J152" s="67"/>
      <c r="K152" s="88">
        <v>43504</v>
      </c>
      <c r="L152" s="24">
        <v>43830</v>
      </c>
      <c r="M152" s="22" t="str">
        <f t="shared" si="3"/>
        <v>72%</v>
      </c>
    </row>
    <row r="153" spans="1:14" ht="60" x14ac:dyDescent="0.25">
      <c r="A153" s="85" t="s">
        <v>522</v>
      </c>
      <c r="B153" s="21" t="s">
        <v>219</v>
      </c>
      <c r="C153" s="84" t="s">
        <v>101</v>
      </c>
      <c r="D153" s="87" t="s">
        <v>1129</v>
      </c>
      <c r="E153" s="85" t="s">
        <v>758</v>
      </c>
      <c r="F153" s="88">
        <v>43503</v>
      </c>
      <c r="G153" s="89">
        <v>350000000</v>
      </c>
      <c r="H153" s="84" t="s">
        <v>176</v>
      </c>
      <c r="I153" s="67"/>
      <c r="J153" s="67"/>
      <c r="K153" s="88">
        <v>43504</v>
      </c>
      <c r="L153" s="24">
        <v>43806</v>
      </c>
      <c r="M153" s="22" t="str">
        <f t="shared" si="3"/>
        <v>77%</v>
      </c>
    </row>
    <row r="154" spans="1:14" ht="84" x14ac:dyDescent="0.25">
      <c r="A154" s="69" t="s">
        <v>523</v>
      </c>
      <c r="B154" s="21" t="s">
        <v>220</v>
      </c>
      <c r="C154" s="84" t="s">
        <v>133</v>
      </c>
      <c r="D154" s="87" t="s">
        <v>184</v>
      </c>
      <c r="E154" s="85" t="s">
        <v>759</v>
      </c>
      <c r="F154" s="88">
        <v>43503</v>
      </c>
      <c r="G154" s="89">
        <v>275625000</v>
      </c>
      <c r="H154" s="84" t="s">
        <v>1014</v>
      </c>
      <c r="I154" s="67"/>
      <c r="J154" s="67"/>
      <c r="K154" s="88">
        <v>43504</v>
      </c>
      <c r="L154" s="24">
        <v>43822</v>
      </c>
      <c r="M154" s="22" t="str">
        <f t="shared" si="3"/>
        <v>74%</v>
      </c>
    </row>
    <row r="155" spans="1:14" ht="48" x14ac:dyDescent="0.25">
      <c r="A155" s="69" t="s">
        <v>524</v>
      </c>
      <c r="B155" s="87" t="s">
        <v>263</v>
      </c>
      <c r="C155" s="84" t="s">
        <v>65</v>
      </c>
      <c r="D155" s="87" t="s">
        <v>930</v>
      </c>
      <c r="E155" s="85" t="s">
        <v>760</v>
      </c>
      <c r="F155" s="88">
        <v>43503</v>
      </c>
      <c r="G155" s="89">
        <v>75000000</v>
      </c>
      <c r="H155" s="84" t="s">
        <v>1030</v>
      </c>
      <c r="I155" s="67"/>
      <c r="J155" s="67"/>
      <c r="K155" s="88">
        <v>43504</v>
      </c>
      <c r="L155" s="24">
        <v>43830</v>
      </c>
      <c r="M155" s="22" t="str">
        <f t="shared" si="3"/>
        <v>72%</v>
      </c>
    </row>
    <row r="156" spans="1:14" ht="60" x14ac:dyDescent="0.25">
      <c r="A156" s="69" t="s">
        <v>525</v>
      </c>
      <c r="B156" s="87" t="s">
        <v>263</v>
      </c>
      <c r="C156" s="84" t="s">
        <v>113</v>
      </c>
      <c r="D156" s="87" t="s">
        <v>931</v>
      </c>
      <c r="E156" s="85" t="s">
        <v>761</v>
      </c>
      <c r="F156" s="88">
        <v>43503</v>
      </c>
      <c r="G156" s="89">
        <v>65000000</v>
      </c>
      <c r="H156" s="84" t="s">
        <v>176</v>
      </c>
      <c r="I156" s="67"/>
      <c r="J156" s="67"/>
      <c r="K156" s="88">
        <v>43504</v>
      </c>
      <c r="L156" s="24">
        <v>43806</v>
      </c>
      <c r="M156" s="22" t="str">
        <f t="shared" si="3"/>
        <v>77%</v>
      </c>
    </row>
    <row r="157" spans="1:14" ht="60" x14ac:dyDescent="0.25">
      <c r="A157" s="69" t="s">
        <v>526</v>
      </c>
      <c r="B157" s="87" t="s">
        <v>263</v>
      </c>
      <c r="C157" s="84" t="s">
        <v>638</v>
      </c>
      <c r="D157" s="87" t="s">
        <v>932</v>
      </c>
      <c r="E157" s="85" t="s">
        <v>762</v>
      </c>
      <c r="F157" s="88">
        <v>43504</v>
      </c>
      <c r="G157" s="89">
        <v>42000000</v>
      </c>
      <c r="H157" s="84" t="s">
        <v>173</v>
      </c>
      <c r="I157" s="67"/>
      <c r="J157" s="67"/>
      <c r="K157" s="88">
        <v>43507</v>
      </c>
      <c r="L157" s="24">
        <v>43688</v>
      </c>
      <c r="M157" s="22" t="str">
        <f t="shared" si="3"/>
        <v>100%</v>
      </c>
    </row>
    <row r="158" spans="1:14" ht="72" x14ac:dyDescent="0.25">
      <c r="A158" s="69" t="s">
        <v>527</v>
      </c>
      <c r="B158" s="87" t="s">
        <v>263</v>
      </c>
      <c r="C158" s="84" t="s">
        <v>78</v>
      </c>
      <c r="D158" s="87" t="s">
        <v>933</v>
      </c>
      <c r="E158" s="85" t="s">
        <v>763</v>
      </c>
      <c r="F158" s="88">
        <v>43504</v>
      </c>
      <c r="G158" s="89">
        <v>96000000</v>
      </c>
      <c r="H158" s="84" t="s">
        <v>1031</v>
      </c>
      <c r="I158" s="67"/>
      <c r="J158" s="67"/>
      <c r="K158" s="88">
        <v>43507</v>
      </c>
      <c r="L158" s="24">
        <v>43830</v>
      </c>
      <c r="M158" s="22" t="str">
        <f t="shared" si="3"/>
        <v>72%</v>
      </c>
    </row>
    <row r="159" spans="1:14" ht="48" x14ac:dyDescent="0.25">
      <c r="A159" s="69" t="s">
        <v>528</v>
      </c>
      <c r="B159" s="66" t="s">
        <v>1048</v>
      </c>
      <c r="C159" s="84" t="s">
        <v>134</v>
      </c>
      <c r="D159" s="87" t="s">
        <v>934</v>
      </c>
      <c r="E159" s="85" t="s">
        <v>764</v>
      </c>
      <c r="F159" s="88">
        <v>43504</v>
      </c>
      <c r="G159" s="89">
        <v>59996000</v>
      </c>
      <c r="H159" s="84" t="s">
        <v>1031</v>
      </c>
      <c r="I159" s="67"/>
      <c r="J159" s="67"/>
      <c r="K159" s="88">
        <v>43507</v>
      </c>
      <c r="L159" s="24">
        <v>43830</v>
      </c>
      <c r="M159" s="22" t="str">
        <f t="shared" si="3"/>
        <v>72%</v>
      </c>
    </row>
    <row r="160" spans="1:14" ht="48" x14ac:dyDescent="0.25">
      <c r="A160" s="69" t="s">
        <v>529</v>
      </c>
      <c r="B160" s="66" t="s">
        <v>1048</v>
      </c>
      <c r="C160" s="84" t="s">
        <v>121</v>
      </c>
      <c r="D160" s="87" t="s">
        <v>935</v>
      </c>
      <c r="E160" s="85" t="s">
        <v>765</v>
      </c>
      <c r="F160" s="88">
        <v>43504</v>
      </c>
      <c r="G160" s="89">
        <v>59996000</v>
      </c>
      <c r="H160" s="84" t="s">
        <v>1031</v>
      </c>
      <c r="I160" s="67"/>
      <c r="J160" s="67"/>
      <c r="K160" s="88">
        <v>43507</v>
      </c>
      <c r="L160" s="24">
        <v>43830</v>
      </c>
      <c r="M160" s="22" t="str">
        <f t="shared" si="3"/>
        <v>72%</v>
      </c>
    </row>
    <row r="161" spans="1:13" ht="48" x14ac:dyDescent="0.25">
      <c r="A161" s="69" t="s">
        <v>530</v>
      </c>
      <c r="B161" s="21" t="s">
        <v>220</v>
      </c>
      <c r="C161" s="84" t="s">
        <v>90</v>
      </c>
      <c r="D161" s="87" t="s">
        <v>936</v>
      </c>
      <c r="E161" s="85" t="s">
        <v>766</v>
      </c>
      <c r="F161" s="88">
        <v>43508</v>
      </c>
      <c r="G161" s="89">
        <v>7651800</v>
      </c>
      <c r="H161" s="84" t="s">
        <v>1032</v>
      </c>
      <c r="I161" s="67"/>
      <c r="J161" s="67"/>
      <c r="K161" s="88">
        <v>43510</v>
      </c>
      <c r="L161" s="24">
        <v>43646</v>
      </c>
      <c r="M161" s="22" t="str">
        <f t="shared" si="3"/>
        <v>100%</v>
      </c>
    </row>
    <row r="162" spans="1:13" ht="108" x14ac:dyDescent="0.25">
      <c r="A162" s="69" t="s">
        <v>531</v>
      </c>
      <c r="B162" s="21" t="s">
        <v>219</v>
      </c>
      <c r="C162" s="84" t="s">
        <v>143</v>
      </c>
      <c r="D162" s="87" t="s">
        <v>937</v>
      </c>
      <c r="E162" s="85" t="s">
        <v>767</v>
      </c>
      <c r="F162" s="88">
        <v>43508</v>
      </c>
      <c r="G162" s="89">
        <v>726000000</v>
      </c>
      <c r="H162" s="84" t="s">
        <v>179</v>
      </c>
      <c r="I162" s="67"/>
      <c r="J162" s="67"/>
      <c r="K162" s="88">
        <v>43508</v>
      </c>
      <c r="L162" s="24">
        <v>43749</v>
      </c>
      <c r="M162" s="22" t="str">
        <f t="shared" si="3"/>
        <v>95%</v>
      </c>
    </row>
    <row r="163" spans="1:13" ht="48" x14ac:dyDescent="0.25">
      <c r="A163" s="69" t="s">
        <v>532</v>
      </c>
      <c r="B163" s="21" t="s">
        <v>220</v>
      </c>
      <c r="C163" s="84" t="s">
        <v>140</v>
      </c>
      <c r="D163" s="87" t="s">
        <v>938</v>
      </c>
      <c r="E163" s="85" t="s">
        <v>766</v>
      </c>
      <c r="F163" s="88">
        <v>43509</v>
      </c>
      <c r="G163" s="89">
        <v>12582960</v>
      </c>
      <c r="H163" s="84" t="s">
        <v>1033</v>
      </c>
      <c r="I163" s="67"/>
      <c r="J163" s="67"/>
      <c r="K163" s="88">
        <v>43510</v>
      </c>
      <c r="L163" s="24">
        <v>43735</v>
      </c>
      <c r="M163" s="22" t="str">
        <f t="shared" si="3"/>
        <v>100%</v>
      </c>
    </row>
    <row r="164" spans="1:13" ht="60" x14ac:dyDescent="0.25">
      <c r="A164" s="69" t="s">
        <v>533</v>
      </c>
      <c r="B164" s="87" t="s">
        <v>263</v>
      </c>
      <c r="C164" s="84" t="s">
        <v>141</v>
      </c>
      <c r="D164" s="87" t="s">
        <v>939</v>
      </c>
      <c r="E164" s="85" t="s">
        <v>768</v>
      </c>
      <c r="F164" s="88">
        <v>43509</v>
      </c>
      <c r="G164" s="89">
        <v>102787872</v>
      </c>
      <c r="H164" s="84" t="s">
        <v>1013</v>
      </c>
      <c r="I164" s="67"/>
      <c r="J164" s="67"/>
      <c r="K164" s="88">
        <v>43510</v>
      </c>
      <c r="L164" s="24">
        <v>43829</v>
      </c>
      <c r="M164" s="22" t="str">
        <f t="shared" si="3"/>
        <v>71%</v>
      </c>
    </row>
    <row r="165" spans="1:13" ht="72" x14ac:dyDescent="0.25">
      <c r="A165" s="69" t="s">
        <v>534</v>
      </c>
      <c r="B165" s="21" t="s">
        <v>220</v>
      </c>
      <c r="C165" s="84" t="s">
        <v>133</v>
      </c>
      <c r="D165" s="87" t="s">
        <v>184</v>
      </c>
      <c r="E165" s="85" t="s">
        <v>769</v>
      </c>
      <c r="F165" s="88">
        <v>43509</v>
      </c>
      <c r="G165" s="89">
        <v>248247669</v>
      </c>
      <c r="H165" s="84" t="s">
        <v>1013</v>
      </c>
      <c r="I165" s="67"/>
      <c r="J165" s="67"/>
      <c r="K165" s="88">
        <v>43510</v>
      </c>
      <c r="L165" s="24">
        <v>43829</v>
      </c>
      <c r="M165" s="22" t="str">
        <f t="shared" si="3"/>
        <v>71%</v>
      </c>
    </row>
    <row r="166" spans="1:13" ht="72" x14ac:dyDescent="0.25">
      <c r="A166" s="69" t="s">
        <v>535</v>
      </c>
      <c r="B166" s="21" t="s">
        <v>257</v>
      </c>
      <c r="C166" s="84" t="s">
        <v>117</v>
      </c>
      <c r="D166" s="87" t="s">
        <v>940</v>
      </c>
      <c r="E166" s="85" t="s">
        <v>770</v>
      </c>
      <c r="F166" s="88">
        <v>43509</v>
      </c>
      <c r="G166" s="89">
        <v>63525168</v>
      </c>
      <c r="H166" s="84" t="s">
        <v>1013</v>
      </c>
      <c r="I166" s="67"/>
      <c r="J166" s="67"/>
      <c r="K166" s="88">
        <v>43510</v>
      </c>
      <c r="L166" s="24">
        <v>43830</v>
      </c>
      <c r="M166" s="22" t="str">
        <f t="shared" si="3"/>
        <v>71%</v>
      </c>
    </row>
    <row r="167" spans="1:13" ht="36" x14ac:dyDescent="0.25">
      <c r="A167" s="69" t="s">
        <v>536</v>
      </c>
      <c r="B167" s="21" t="s">
        <v>257</v>
      </c>
      <c r="C167" s="84" t="s">
        <v>102</v>
      </c>
      <c r="D167" s="87" t="s">
        <v>941</v>
      </c>
      <c r="E167" s="85" t="s">
        <v>161</v>
      </c>
      <c r="F167" s="88">
        <v>43510</v>
      </c>
      <c r="G167" s="89">
        <v>124000000</v>
      </c>
      <c r="H167" s="84" t="s">
        <v>1013</v>
      </c>
      <c r="I167" s="67"/>
      <c r="J167" s="67"/>
      <c r="K167" s="88">
        <v>43510</v>
      </c>
      <c r="L167" s="24">
        <v>43829</v>
      </c>
      <c r="M167" s="22" t="str">
        <f t="shared" si="3"/>
        <v>71%</v>
      </c>
    </row>
    <row r="168" spans="1:13" ht="96" x14ac:dyDescent="0.25">
      <c r="A168" s="69" t="s">
        <v>537</v>
      </c>
      <c r="B168" s="87" t="s">
        <v>263</v>
      </c>
      <c r="C168" s="84" t="s">
        <v>639</v>
      </c>
      <c r="D168" s="87" t="s">
        <v>942</v>
      </c>
      <c r="E168" s="85" t="s">
        <v>771</v>
      </c>
      <c r="F168" s="88">
        <v>43510</v>
      </c>
      <c r="G168" s="89">
        <v>48000000</v>
      </c>
      <c r="H168" s="84" t="s">
        <v>1034</v>
      </c>
      <c r="I168" s="67"/>
      <c r="J168" s="67"/>
      <c r="K168" s="88">
        <v>43512</v>
      </c>
      <c r="L168" s="24">
        <v>43799</v>
      </c>
      <c r="M168" s="22" t="str">
        <f t="shared" si="3"/>
        <v>79%</v>
      </c>
    </row>
    <row r="169" spans="1:13" ht="108" x14ac:dyDescent="0.25">
      <c r="A169" s="69" t="s">
        <v>538</v>
      </c>
      <c r="B169" s="87" t="s">
        <v>263</v>
      </c>
      <c r="C169" s="84" t="s">
        <v>640</v>
      </c>
      <c r="D169" s="87" t="s">
        <v>943</v>
      </c>
      <c r="E169" s="85" t="s">
        <v>772</v>
      </c>
      <c r="F169" s="88">
        <v>43510</v>
      </c>
      <c r="G169" s="89">
        <v>585624099</v>
      </c>
      <c r="H169" s="84" t="s">
        <v>1034</v>
      </c>
      <c r="I169" s="67"/>
      <c r="J169" s="67"/>
      <c r="K169" s="88">
        <v>43512</v>
      </c>
      <c r="L169" s="24">
        <v>43799</v>
      </c>
      <c r="M169" s="22" t="str">
        <f t="shared" si="3"/>
        <v>79%</v>
      </c>
    </row>
    <row r="170" spans="1:13" ht="48" x14ac:dyDescent="0.25">
      <c r="A170" s="69" t="s">
        <v>539</v>
      </c>
      <c r="B170" s="21" t="s">
        <v>220</v>
      </c>
      <c r="C170" s="84" t="s">
        <v>110</v>
      </c>
      <c r="D170" s="87" t="s">
        <v>944</v>
      </c>
      <c r="E170" s="85" t="s">
        <v>766</v>
      </c>
      <c r="F170" s="88">
        <v>43510</v>
      </c>
      <c r="G170" s="89">
        <v>12582960</v>
      </c>
      <c r="H170" s="84" t="s">
        <v>1033</v>
      </c>
      <c r="I170" s="67"/>
      <c r="J170" s="67"/>
      <c r="K170" s="88">
        <v>43510</v>
      </c>
      <c r="L170" s="24">
        <v>43735</v>
      </c>
      <c r="M170" s="22" t="str">
        <f t="shared" si="3"/>
        <v>100%</v>
      </c>
    </row>
    <row r="171" spans="1:13" ht="48" x14ac:dyDescent="0.25">
      <c r="A171" s="69" t="s">
        <v>540</v>
      </c>
      <c r="B171" s="21" t="s">
        <v>220</v>
      </c>
      <c r="C171" s="84" t="s">
        <v>105</v>
      </c>
      <c r="D171" s="87" t="s">
        <v>945</v>
      </c>
      <c r="E171" s="85" t="s">
        <v>766</v>
      </c>
      <c r="F171" s="88">
        <v>43510</v>
      </c>
      <c r="G171" s="89">
        <v>12582960</v>
      </c>
      <c r="H171" s="84" t="s">
        <v>1033</v>
      </c>
      <c r="I171" s="67"/>
      <c r="J171" s="67"/>
      <c r="K171" s="88">
        <v>43510</v>
      </c>
      <c r="L171" s="24">
        <v>43735</v>
      </c>
      <c r="M171" s="22" t="str">
        <f t="shared" si="3"/>
        <v>100%</v>
      </c>
    </row>
    <row r="172" spans="1:13" ht="60" x14ac:dyDescent="0.25">
      <c r="A172" s="69" t="s">
        <v>541</v>
      </c>
      <c r="B172" s="21" t="s">
        <v>219</v>
      </c>
      <c r="C172" s="84" t="s">
        <v>132</v>
      </c>
      <c r="D172" s="87" t="s">
        <v>856</v>
      </c>
      <c r="E172" s="85" t="s">
        <v>773</v>
      </c>
      <c r="F172" s="88">
        <v>43511</v>
      </c>
      <c r="G172" s="89">
        <v>54400000</v>
      </c>
      <c r="H172" s="84" t="s">
        <v>174</v>
      </c>
      <c r="I172" s="67"/>
      <c r="J172" s="67"/>
      <c r="K172" s="88">
        <v>43511</v>
      </c>
      <c r="L172" s="24">
        <v>43660</v>
      </c>
      <c r="M172" s="22" t="str">
        <f t="shared" si="3"/>
        <v>100%</v>
      </c>
    </row>
    <row r="173" spans="1:13" ht="48" x14ac:dyDescent="0.25">
      <c r="A173" s="69" t="s">
        <v>542</v>
      </c>
      <c r="B173" s="21" t="s">
        <v>1045</v>
      </c>
      <c r="C173" s="84" t="s">
        <v>88</v>
      </c>
      <c r="D173" s="87" t="s">
        <v>946</v>
      </c>
      <c r="E173" s="85" t="s">
        <v>774</v>
      </c>
      <c r="F173" s="88">
        <v>43511</v>
      </c>
      <c r="G173" s="89">
        <v>61000000</v>
      </c>
      <c r="H173" s="84" t="s">
        <v>176</v>
      </c>
      <c r="I173" s="67"/>
      <c r="J173" s="67"/>
      <c r="K173" s="88">
        <v>43514</v>
      </c>
      <c r="L173" s="24">
        <v>43816</v>
      </c>
      <c r="M173" s="22" t="str">
        <f t="shared" si="3"/>
        <v>74%</v>
      </c>
    </row>
    <row r="174" spans="1:13" ht="48" x14ac:dyDescent="0.25">
      <c r="A174" s="69" t="s">
        <v>543</v>
      </c>
      <c r="B174" s="21" t="s">
        <v>1045</v>
      </c>
      <c r="C174" s="84" t="s">
        <v>87</v>
      </c>
      <c r="D174" s="87" t="s">
        <v>947</v>
      </c>
      <c r="E174" s="85" t="s">
        <v>775</v>
      </c>
      <c r="F174" s="88">
        <v>43511</v>
      </c>
      <c r="G174" s="89">
        <v>17640000</v>
      </c>
      <c r="H174" s="84" t="s">
        <v>176</v>
      </c>
      <c r="I174" s="67"/>
      <c r="J174" s="67"/>
      <c r="K174" s="88">
        <v>43514</v>
      </c>
      <c r="L174" s="24">
        <v>43816</v>
      </c>
      <c r="M174" s="22" t="str">
        <f t="shared" si="3"/>
        <v>74%</v>
      </c>
    </row>
    <row r="175" spans="1:13" ht="72" x14ac:dyDescent="0.25">
      <c r="A175" s="69" t="s">
        <v>544</v>
      </c>
      <c r="B175" s="87" t="s">
        <v>263</v>
      </c>
      <c r="C175" s="84" t="s">
        <v>641</v>
      </c>
      <c r="D175" s="87" t="s">
        <v>948</v>
      </c>
      <c r="E175" s="85" t="s">
        <v>776</v>
      </c>
      <c r="F175" s="88">
        <v>43511</v>
      </c>
      <c r="G175" s="89">
        <v>55000000</v>
      </c>
      <c r="H175" s="84" t="s">
        <v>176</v>
      </c>
      <c r="I175" s="67"/>
      <c r="J175" s="67"/>
      <c r="K175" s="88">
        <v>43514</v>
      </c>
      <c r="L175" s="24">
        <v>43816</v>
      </c>
      <c r="M175" s="22" t="str">
        <f t="shared" si="3"/>
        <v>74%</v>
      </c>
    </row>
    <row r="176" spans="1:13" ht="60" x14ac:dyDescent="0.25">
      <c r="A176" s="69" t="s">
        <v>545</v>
      </c>
      <c r="B176" s="84" t="s">
        <v>215</v>
      </c>
      <c r="C176" s="84" t="s">
        <v>642</v>
      </c>
      <c r="D176" s="87" t="s">
        <v>949</v>
      </c>
      <c r="E176" s="85" t="s">
        <v>777</v>
      </c>
      <c r="F176" s="88">
        <v>43511</v>
      </c>
      <c r="G176" s="89">
        <v>120750000</v>
      </c>
      <c r="H176" s="84" t="s">
        <v>1035</v>
      </c>
      <c r="I176" s="67"/>
      <c r="J176" s="67"/>
      <c r="K176" s="88">
        <v>43514</v>
      </c>
      <c r="L176" s="24">
        <v>43830</v>
      </c>
      <c r="M176" s="22" t="str">
        <f t="shared" si="3"/>
        <v>71%</v>
      </c>
    </row>
    <row r="177" spans="1:13" ht="48" x14ac:dyDescent="0.25">
      <c r="A177" s="69" t="s">
        <v>546</v>
      </c>
      <c r="B177" s="66" t="s">
        <v>1049</v>
      </c>
      <c r="C177" s="84" t="s">
        <v>122</v>
      </c>
      <c r="D177" s="87" t="s">
        <v>950</v>
      </c>
      <c r="E177" s="85" t="s">
        <v>778</v>
      </c>
      <c r="F177" s="88">
        <v>43514</v>
      </c>
      <c r="G177" s="89">
        <v>22617131</v>
      </c>
      <c r="H177" s="84" t="s">
        <v>176</v>
      </c>
      <c r="I177" s="67"/>
      <c r="J177" s="67"/>
      <c r="K177" s="88">
        <v>43515</v>
      </c>
      <c r="L177" s="24">
        <v>43817</v>
      </c>
      <c r="M177" s="22" t="str">
        <f t="shared" si="3"/>
        <v>74%</v>
      </c>
    </row>
    <row r="178" spans="1:13" ht="48" x14ac:dyDescent="0.25">
      <c r="A178" s="69" t="s">
        <v>547</v>
      </c>
      <c r="B178" s="21" t="s">
        <v>1045</v>
      </c>
      <c r="C178" s="84" t="s">
        <v>336</v>
      </c>
      <c r="D178" s="87" t="s">
        <v>951</v>
      </c>
      <c r="E178" s="85" t="s">
        <v>779</v>
      </c>
      <c r="F178" s="88">
        <v>43515</v>
      </c>
      <c r="G178" s="89">
        <v>30318750</v>
      </c>
      <c r="H178" s="84" t="s">
        <v>176</v>
      </c>
      <c r="I178" s="67"/>
      <c r="J178" s="67"/>
      <c r="K178" s="88">
        <v>43516</v>
      </c>
      <c r="L178" s="24">
        <v>43818</v>
      </c>
      <c r="M178" s="22" t="str">
        <f t="shared" si="3"/>
        <v>74%</v>
      </c>
    </row>
    <row r="179" spans="1:13" ht="60" x14ac:dyDescent="0.25">
      <c r="A179" s="69" t="s">
        <v>548</v>
      </c>
      <c r="B179" s="21" t="s">
        <v>203</v>
      </c>
      <c r="C179" s="84" t="s">
        <v>643</v>
      </c>
      <c r="D179" s="87" t="s">
        <v>952</v>
      </c>
      <c r="E179" s="85" t="s">
        <v>780</v>
      </c>
      <c r="F179" s="88">
        <v>43516</v>
      </c>
      <c r="G179" s="89">
        <v>30000000</v>
      </c>
      <c r="H179" s="84" t="s">
        <v>181</v>
      </c>
      <c r="I179" s="66" t="s">
        <v>1610</v>
      </c>
      <c r="J179" s="84" t="s">
        <v>1611</v>
      </c>
      <c r="K179" s="88">
        <v>43517</v>
      </c>
      <c r="L179" s="24">
        <v>43799</v>
      </c>
      <c r="M179" s="22" t="str">
        <f t="shared" si="3"/>
        <v>78%</v>
      </c>
    </row>
    <row r="180" spans="1:13" ht="48" x14ac:dyDescent="0.25">
      <c r="A180" s="69" t="s">
        <v>549</v>
      </c>
      <c r="B180" s="66" t="s">
        <v>1049</v>
      </c>
      <c r="C180" s="84" t="s">
        <v>138</v>
      </c>
      <c r="D180" s="87" t="s">
        <v>953</v>
      </c>
      <c r="E180" s="85" t="s">
        <v>781</v>
      </c>
      <c r="F180" s="88">
        <v>43516</v>
      </c>
      <c r="G180" s="89">
        <v>27786581</v>
      </c>
      <c r="H180" s="84" t="s">
        <v>176</v>
      </c>
      <c r="I180" s="67"/>
      <c r="J180" s="67"/>
      <c r="K180" s="88">
        <v>43516</v>
      </c>
      <c r="L180" s="24">
        <v>43818</v>
      </c>
      <c r="M180" s="22" t="str">
        <f t="shared" si="3"/>
        <v>74%</v>
      </c>
    </row>
    <row r="181" spans="1:13" ht="204" x14ac:dyDescent="0.25">
      <c r="A181" s="69" t="s">
        <v>550</v>
      </c>
      <c r="B181" s="87" t="s">
        <v>263</v>
      </c>
      <c r="C181" s="84" t="s">
        <v>644</v>
      </c>
      <c r="D181" s="87" t="s">
        <v>954</v>
      </c>
      <c r="E181" s="85" t="s">
        <v>782</v>
      </c>
      <c r="F181" s="88">
        <v>43516</v>
      </c>
      <c r="G181" s="89">
        <v>101009000</v>
      </c>
      <c r="H181" s="84" t="s">
        <v>1036</v>
      </c>
      <c r="I181" s="67"/>
      <c r="J181" s="67"/>
      <c r="K181" s="88">
        <v>43516</v>
      </c>
      <c r="L181" s="24">
        <v>43799</v>
      </c>
      <c r="M181" s="22" t="str">
        <f t="shared" si="3"/>
        <v>78%</v>
      </c>
    </row>
    <row r="182" spans="1:13" ht="60" x14ac:dyDescent="0.25">
      <c r="A182" s="69" t="s">
        <v>551</v>
      </c>
      <c r="B182" s="21" t="s">
        <v>1045</v>
      </c>
      <c r="C182" s="84" t="s">
        <v>338</v>
      </c>
      <c r="D182" s="87" t="s">
        <v>955</v>
      </c>
      <c r="E182" s="85" t="s">
        <v>783</v>
      </c>
      <c r="F182" s="88">
        <v>43516</v>
      </c>
      <c r="G182" s="89">
        <v>80000000</v>
      </c>
      <c r="H182" s="84" t="s">
        <v>176</v>
      </c>
      <c r="I182" s="67"/>
      <c r="J182" s="67"/>
      <c r="K182" s="86">
        <v>43516</v>
      </c>
      <c r="L182" s="31">
        <v>43818</v>
      </c>
      <c r="M182" s="22" t="str">
        <f t="shared" si="3"/>
        <v>74%</v>
      </c>
    </row>
    <row r="183" spans="1:13" ht="84" x14ac:dyDescent="0.25">
      <c r="A183" s="69" t="s">
        <v>552</v>
      </c>
      <c r="B183" s="87" t="s">
        <v>263</v>
      </c>
      <c r="C183" s="84" t="s">
        <v>645</v>
      </c>
      <c r="D183" s="87" t="s">
        <v>956</v>
      </c>
      <c r="E183" s="85" t="s">
        <v>784</v>
      </c>
      <c r="F183" s="88">
        <v>43516</v>
      </c>
      <c r="G183" s="89">
        <v>61000000</v>
      </c>
      <c r="H183" s="84" t="s">
        <v>176</v>
      </c>
      <c r="I183" s="67"/>
      <c r="J183" s="67"/>
      <c r="K183" s="88">
        <v>43517</v>
      </c>
      <c r="L183" s="24">
        <v>43819</v>
      </c>
      <c r="M183" s="22" t="str">
        <f t="shared" ref="M183:M246" si="4">IF((ROUND((($N$2-$K183)/(EDATE($L183,0)-$K183)*100),2))&gt;100,"100%",CONCATENATE((ROUND((($N$2-$K183)/(EDATE($L183,0)-$K183)*100),0)),"%"))</f>
        <v>73%</v>
      </c>
    </row>
    <row r="184" spans="1:13" ht="84" x14ac:dyDescent="0.25">
      <c r="A184" s="69" t="s">
        <v>553</v>
      </c>
      <c r="B184" s="87" t="s">
        <v>194</v>
      </c>
      <c r="C184" s="84" t="s">
        <v>646</v>
      </c>
      <c r="D184" s="87" t="s">
        <v>957</v>
      </c>
      <c r="E184" s="85" t="s">
        <v>785</v>
      </c>
      <c r="F184" s="88">
        <v>43517</v>
      </c>
      <c r="G184" s="89">
        <v>11067000</v>
      </c>
      <c r="H184" s="84" t="s">
        <v>176</v>
      </c>
      <c r="I184" s="67"/>
      <c r="J184" s="67"/>
      <c r="K184" s="88">
        <v>43518</v>
      </c>
      <c r="L184" s="24">
        <v>43820</v>
      </c>
      <c r="M184" s="22" t="str">
        <f t="shared" si="4"/>
        <v>73%</v>
      </c>
    </row>
    <row r="185" spans="1:13" ht="72" x14ac:dyDescent="0.25">
      <c r="A185" s="69" t="s">
        <v>554</v>
      </c>
      <c r="B185" s="84" t="s">
        <v>1050</v>
      </c>
      <c r="C185" s="84" t="s">
        <v>123</v>
      </c>
      <c r="D185" s="87" t="s">
        <v>958</v>
      </c>
      <c r="E185" s="85" t="s">
        <v>786</v>
      </c>
      <c r="F185" s="88">
        <v>43517</v>
      </c>
      <c r="G185" s="89">
        <v>36108311</v>
      </c>
      <c r="H185" s="84" t="s">
        <v>176</v>
      </c>
      <c r="I185" s="67"/>
      <c r="J185" s="67"/>
      <c r="K185" s="88">
        <v>43518</v>
      </c>
      <c r="L185" s="24">
        <v>43820</v>
      </c>
      <c r="M185" s="22" t="str">
        <f t="shared" si="4"/>
        <v>73%</v>
      </c>
    </row>
    <row r="186" spans="1:13" ht="60" x14ac:dyDescent="0.25">
      <c r="A186" s="69" t="s">
        <v>555</v>
      </c>
      <c r="B186" s="84" t="s">
        <v>1051</v>
      </c>
      <c r="C186" s="84" t="s">
        <v>647</v>
      </c>
      <c r="D186" s="87" t="s">
        <v>959</v>
      </c>
      <c r="E186" s="85" t="s">
        <v>787</v>
      </c>
      <c r="F186" s="88">
        <v>43517</v>
      </c>
      <c r="G186" s="89">
        <v>1199261707</v>
      </c>
      <c r="H186" s="84" t="s">
        <v>181</v>
      </c>
      <c r="I186" s="66" t="s">
        <v>1617</v>
      </c>
      <c r="J186" s="84" t="s">
        <v>1618</v>
      </c>
      <c r="K186" s="86">
        <v>43521</v>
      </c>
      <c r="L186" s="31">
        <v>43799</v>
      </c>
      <c r="M186" s="22" t="str">
        <f t="shared" si="4"/>
        <v>78%</v>
      </c>
    </row>
    <row r="187" spans="1:13" ht="60" x14ac:dyDescent="0.25">
      <c r="A187" s="69" t="s">
        <v>556</v>
      </c>
      <c r="B187" s="84" t="s">
        <v>1051</v>
      </c>
      <c r="C187" s="84" t="s">
        <v>342</v>
      </c>
      <c r="D187" s="87" t="s">
        <v>960</v>
      </c>
      <c r="E187" s="85" t="s">
        <v>788</v>
      </c>
      <c r="F187" s="88">
        <v>43518</v>
      </c>
      <c r="G187" s="89">
        <v>26400000</v>
      </c>
      <c r="H187" s="84" t="s">
        <v>179</v>
      </c>
      <c r="I187" s="67"/>
      <c r="J187" s="67"/>
      <c r="K187" s="88">
        <v>43521</v>
      </c>
      <c r="L187" s="24">
        <v>43762</v>
      </c>
      <c r="M187" s="22" t="str">
        <f t="shared" si="4"/>
        <v>90%</v>
      </c>
    </row>
    <row r="188" spans="1:13" ht="84" x14ac:dyDescent="0.25">
      <c r="A188" s="69" t="s">
        <v>557</v>
      </c>
      <c r="B188" s="21" t="s">
        <v>219</v>
      </c>
      <c r="C188" s="84" t="s">
        <v>118</v>
      </c>
      <c r="D188" s="87" t="s">
        <v>961</v>
      </c>
      <c r="E188" s="85" t="s">
        <v>789</v>
      </c>
      <c r="F188" s="88">
        <v>43521</v>
      </c>
      <c r="G188" s="89">
        <v>302260000</v>
      </c>
      <c r="H188" s="84" t="s">
        <v>177</v>
      </c>
      <c r="I188" s="67"/>
      <c r="J188" s="67"/>
      <c r="K188" s="88">
        <v>43522</v>
      </c>
      <c r="L188" s="24">
        <v>43794</v>
      </c>
      <c r="M188" s="22" t="str">
        <f t="shared" si="4"/>
        <v>79%</v>
      </c>
    </row>
    <row r="189" spans="1:13" ht="60" x14ac:dyDescent="0.25">
      <c r="A189" s="69" t="s">
        <v>558</v>
      </c>
      <c r="B189" s="21" t="s">
        <v>257</v>
      </c>
      <c r="C189" s="84" t="s">
        <v>67</v>
      </c>
      <c r="D189" s="87" t="s">
        <v>962</v>
      </c>
      <c r="E189" s="85" t="s">
        <v>790</v>
      </c>
      <c r="F189" s="88">
        <v>43521</v>
      </c>
      <c r="G189" s="89">
        <v>600000000</v>
      </c>
      <c r="H189" s="84" t="s">
        <v>1007</v>
      </c>
      <c r="I189" s="67"/>
      <c r="J189" s="67"/>
      <c r="K189" s="88">
        <v>43521</v>
      </c>
      <c r="L189" s="24">
        <v>43640</v>
      </c>
      <c r="M189" s="22" t="str">
        <f t="shared" si="4"/>
        <v>100%</v>
      </c>
    </row>
    <row r="190" spans="1:13" ht="84" x14ac:dyDescent="0.25">
      <c r="A190" s="69" t="s">
        <v>559</v>
      </c>
      <c r="B190" s="21" t="s">
        <v>1045</v>
      </c>
      <c r="C190" s="84" t="s">
        <v>91</v>
      </c>
      <c r="D190" s="87" t="s">
        <v>963</v>
      </c>
      <c r="E190" s="85" t="s">
        <v>791</v>
      </c>
      <c r="F190" s="88">
        <v>43521</v>
      </c>
      <c r="G190" s="89">
        <v>28113750</v>
      </c>
      <c r="H190" s="84" t="s">
        <v>176</v>
      </c>
      <c r="I190" s="67"/>
      <c r="J190" s="67"/>
      <c r="K190" s="88">
        <v>43522</v>
      </c>
      <c r="L190" s="24">
        <v>43824</v>
      </c>
      <c r="M190" s="22" t="str">
        <f t="shared" si="4"/>
        <v>72%</v>
      </c>
    </row>
    <row r="191" spans="1:13" ht="96" x14ac:dyDescent="0.25">
      <c r="A191" s="69" t="s">
        <v>560</v>
      </c>
      <c r="B191" s="21" t="s">
        <v>1045</v>
      </c>
      <c r="C191" s="84" t="s">
        <v>119</v>
      </c>
      <c r="D191" s="87">
        <v>1036639494</v>
      </c>
      <c r="E191" s="85" t="s">
        <v>792</v>
      </c>
      <c r="F191" s="88">
        <v>43521</v>
      </c>
      <c r="G191" s="89">
        <v>30318750</v>
      </c>
      <c r="H191" s="84" t="s">
        <v>176</v>
      </c>
      <c r="I191" s="67"/>
      <c r="J191" s="67"/>
      <c r="K191" s="88">
        <v>43525</v>
      </c>
      <c r="L191" s="24">
        <v>43830</v>
      </c>
      <c r="M191" s="22" t="str">
        <f t="shared" si="4"/>
        <v>70%</v>
      </c>
    </row>
    <row r="192" spans="1:13" ht="36" x14ac:dyDescent="0.25">
      <c r="A192" s="69" t="s">
        <v>561</v>
      </c>
      <c r="B192" s="21" t="s">
        <v>1045</v>
      </c>
      <c r="C192" s="84" t="s">
        <v>80</v>
      </c>
      <c r="D192" s="87" t="s">
        <v>964</v>
      </c>
      <c r="E192" s="85" t="s">
        <v>793</v>
      </c>
      <c r="F192" s="88">
        <v>43521</v>
      </c>
      <c r="G192" s="89">
        <v>26460000</v>
      </c>
      <c r="H192" s="84" t="s">
        <v>176</v>
      </c>
      <c r="I192" s="67"/>
      <c r="J192" s="67"/>
      <c r="K192" s="88">
        <v>43525</v>
      </c>
      <c r="L192" s="24">
        <v>43830</v>
      </c>
      <c r="M192" s="22" t="str">
        <f t="shared" si="4"/>
        <v>70%</v>
      </c>
    </row>
    <row r="193" spans="1:13" ht="84" x14ac:dyDescent="0.25">
      <c r="A193" s="69" t="s">
        <v>562</v>
      </c>
      <c r="B193" s="21" t="s">
        <v>1045</v>
      </c>
      <c r="C193" s="84" t="s">
        <v>84</v>
      </c>
      <c r="D193" s="87" t="s">
        <v>965</v>
      </c>
      <c r="E193" s="85" t="s">
        <v>794</v>
      </c>
      <c r="F193" s="88">
        <v>43522</v>
      </c>
      <c r="G193" s="89">
        <v>26460000</v>
      </c>
      <c r="H193" s="84" t="s">
        <v>176</v>
      </c>
      <c r="I193" s="67"/>
      <c r="J193" s="67"/>
      <c r="K193" s="88">
        <v>43525</v>
      </c>
      <c r="L193" s="24">
        <v>43830</v>
      </c>
      <c r="M193" s="22" t="str">
        <f t="shared" si="4"/>
        <v>70%</v>
      </c>
    </row>
    <row r="194" spans="1:13" ht="60" x14ac:dyDescent="0.25">
      <c r="A194" s="69" t="s">
        <v>563</v>
      </c>
      <c r="B194" s="21" t="s">
        <v>1045</v>
      </c>
      <c r="C194" s="84" t="s">
        <v>81</v>
      </c>
      <c r="D194" s="87" t="s">
        <v>966</v>
      </c>
      <c r="E194" s="85" t="s">
        <v>795</v>
      </c>
      <c r="F194" s="88">
        <v>43522</v>
      </c>
      <c r="G194" s="89">
        <v>26460000</v>
      </c>
      <c r="H194" s="84" t="s">
        <v>176</v>
      </c>
      <c r="I194" s="67"/>
      <c r="J194" s="67"/>
      <c r="K194" s="88">
        <v>43525</v>
      </c>
      <c r="L194" s="51">
        <v>43830</v>
      </c>
      <c r="M194" s="22" t="str">
        <f t="shared" si="4"/>
        <v>70%</v>
      </c>
    </row>
    <row r="195" spans="1:13" ht="84" x14ac:dyDescent="0.25">
      <c r="A195" s="69" t="s">
        <v>564</v>
      </c>
      <c r="B195" s="21" t="s">
        <v>1045</v>
      </c>
      <c r="C195" s="84" t="s">
        <v>83</v>
      </c>
      <c r="D195" s="87" t="s">
        <v>967</v>
      </c>
      <c r="E195" s="85" t="s">
        <v>796</v>
      </c>
      <c r="F195" s="88">
        <v>43522</v>
      </c>
      <c r="G195" s="89">
        <v>28113750</v>
      </c>
      <c r="H195" s="84" t="s">
        <v>176</v>
      </c>
      <c r="I195" s="67"/>
      <c r="J195" s="67"/>
      <c r="K195" s="88">
        <v>43525</v>
      </c>
      <c r="L195" s="24">
        <v>43830</v>
      </c>
      <c r="M195" s="22" t="str">
        <f t="shared" si="4"/>
        <v>70%</v>
      </c>
    </row>
    <row r="196" spans="1:13" ht="72" x14ac:dyDescent="0.25">
      <c r="A196" s="69" t="s">
        <v>565</v>
      </c>
      <c r="B196" s="21" t="s">
        <v>219</v>
      </c>
      <c r="C196" s="84" t="s">
        <v>137</v>
      </c>
      <c r="D196" s="87" t="s">
        <v>968</v>
      </c>
      <c r="E196" s="85" t="s">
        <v>797</v>
      </c>
      <c r="F196" s="88">
        <v>43523</v>
      </c>
      <c r="G196" s="89">
        <v>24200000</v>
      </c>
      <c r="H196" s="84" t="s">
        <v>176</v>
      </c>
      <c r="I196" s="67"/>
      <c r="J196" s="67"/>
      <c r="K196" s="88">
        <v>43525</v>
      </c>
      <c r="L196" s="24">
        <v>43830</v>
      </c>
      <c r="M196" s="22" t="str">
        <f t="shared" si="4"/>
        <v>70%</v>
      </c>
    </row>
    <row r="197" spans="1:13" ht="72" x14ac:dyDescent="0.25">
      <c r="A197" s="69" t="s">
        <v>566</v>
      </c>
      <c r="B197" s="21" t="s">
        <v>219</v>
      </c>
      <c r="C197" s="84" t="s">
        <v>129</v>
      </c>
      <c r="D197" s="87" t="s">
        <v>969</v>
      </c>
      <c r="E197" s="85" t="s">
        <v>798</v>
      </c>
      <c r="F197" s="88">
        <v>43523</v>
      </c>
      <c r="G197" s="89">
        <v>46615620</v>
      </c>
      <c r="H197" s="84" t="s">
        <v>176</v>
      </c>
      <c r="I197" s="67"/>
      <c r="J197" s="67"/>
      <c r="K197" s="88">
        <v>43525</v>
      </c>
      <c r="L197" s="24">
        <v>43830</v>
      </c>
      <c r="M197" s="22" t="str">
        <f t="shared" si="4"/>
        <v>70%</v>
      </c>
    </row>
    <row r="198" spans="1:13" ht="84" x14ac:dyDescent="0.25">
      <c r="A198" s="69" t="s">
        <v>567</v>
      </c>
      <c r="B198" s="21" t="s">
        <v>1045</v>
      </c>
      <c r="C198" s="84" t="s">
        <v>98</v>
      </c>
      <c r="D198" s="87" t="s">
        <v>970</v>
      </c>
      <c r="E198" s="85" t="s">
        <v>799</v>
      </c>
      <c r="F198" s="88">
        <v>43523</v>
      </c>
      <c r="G198" s="89">
        <v>26460000</v>
      </c>
      <c r="H198" s="84" t="s">
        <v>176</v>
      </c>
      <c r="I198" s="67"/>
      <c r="J198" s="67"/>
      <c r="K198" s="88">
        <v>43525</v>
      </c>
      <c r="L198" s="24">
        <v>43830</v>
      </c>
      <c r="M198" s="22" t="str">
        <f t="shared" si="4"/>
        <v>70%</v>
      </c>
    </row>
    <row r="199" spans="1:13" ht="72" x14ac:dyDescent="0.25">
      <c r="A199" s="69" t="s">
        <v>568</v>
      </c>
      <c r="B199" s="21" t="s">
        <v>1045</v>
      </c>
      <c r="C199" s="84" t="s">
        <v>648</v>
      </c>
      <c r="D199" s="87" t="s">
        <v>971</v>
      </c>
      <c r="E199" s="85" t="s">
        <v>800</v>
      </c>
      <c r="F199" s="88">
        <v>43523</v>
      </c>
      <c r="G199" s="89">
        <v>30318750</v>
      </c>
      <c r="H199" s="84" t="s">
        <v>176</v>
      </c>
      <c r="I199" s="67"/>
      <c r="J199" s="67"/>
      <c r="K199" s="88">
        <v>43525</v>
      </c>
      <c r="L199" s="24">
        <v>43830</v>
      </c>
      <c r="M199" s="22" t="str">
        <f t="shared" si="4"/>
        <v>70%</v>
      </c>
    </row>
    <row r="200" spans="1:13" ht="48" x14ac:dyDescent="0.25">
      <c r="A200" s="69" t="s">
        <v>569</v>
      </c>
      <c r="B200" s="21" t="s">
        <v>1045</v>
      </c>
      <c r="C200" s="84" t="s">
        <v>89</v>
      </c>
      <c r="D200" s="87" t="s">
        <v>972</v>
      </c>
      <c r="E200" s="85" t="s">
        <v>801</v>
      </c>
      <c r="F200" s="88">
        <v>43523</v>
      </c>
      <c r="G200" s="89">
        <v>30318750</v>
      </c>
      <c r="H200" s="84" t="s">
        <v>176</v>
      </c>
      <c r="I200" s="67"/>
      <c r="J200" s="67"/>
      <c r="K200" s="88">
        <v>43525</v>
      </c>
      <c r="L200" s="24">
        <v>43830</v>
      </c>
      <c r="M200" s="22" t="str">
        <f t="shared" si="4"/>
        <v>70%</v>
      </c>
    </row>
    <row r="201" spans="1:13" ht="48" x14ac:dyDescent="0.25">
      <c r="A201" s="69" t="s">
        <v>570</v>
      </c>
      <c r="B201" s="87" t="s">
        <v>263</v>
      </c>
      <c r="C201" s="84" t="s">
        <v>649</v>
      </c>
      <c r="D201" s="87" t="s">
        <v>170</v>
      </c>
      <c r="E201" s="85" t="s">
        <v>802</v>
      </c>
      <c r="F201" s="88">
        <v>43523</v>
      </c>
      <c r="G201" s="89" t="s">
        <v>170</v>
      </c>
      <c r="H201" s="84" t="s">
        <v>176</v>
      </c>
      <c r="I201" s="67"/>
      <c r="J201" s="67"/>
      <c r="K201" s="88" t="s">
        <v>170</v>
      </c>
      <c r="L201" s="24" t="s">
        <v>170</v>
      </c>
      <c r="M201" s="22" t="e">
        <f t="shared" si="4"/>
        <v>#VALUE!</v>
      </c>
    </row>
    <row r="202" spans="1:13" ht="84" x14ac:dyDescent="0.25">
      <c r="A202" s="69" t="s">
        <v>571</v>
      </c>
      <c r="B202" s="21" t="s">
        <v>1045</v>
      </c>
      <c r="C202" s="84" t="s">
        <v>79</v>
      </c>
      <c r="D202" s="87" t="s">
        <v>973</v>
      </c>
      <c r="E202" s="85" t="s">
        <v>803</v>
      </c>
      <c r="F202" s="88">
        <v>43523</v>
      </c>
      <c r="G202" s="89">
        <v>30318750</v>
      </c>
      <c r="H202" s="84" t="s">
        <v>176</v>
      </c>
      <c r="I202" s="67"/>
      <c r="J202" s="67"/>
      <c r="K202" s="88">
        <v>43525</v>
      </c>
      <c r="L202" s="24">
        <v>43830</v>
      </c>
      <c r="M202" s="22" t="str">
        <f t="shared" si="4"/>
        <v>70%</v>
      </c>
    </row>
    <row r="203" spans="1:13" ht="60" x14ac:dyDescent="0.25">
      <c r="A203" s="69" t="s">
        <v>572</v>
      </c>
      <c r="B203" s="87" t="s">
        <v>263</v>
      </c>
      <c r="C203" s="84" t="s">
        <v>650</v>
      </c>
      <c r="D203" s="87" t="s">
        <v>974</v>
      </c>
      <c r="E203" s="85" t="s">
        <v>804</v>
      </c>
      <c r="F203" s="88">
        <v>43524</v>
      </c>
      <c r="G203" s="89">
        <v>28000000</v>
      </c>
      <c r="H203" s="84" t="s">
        <v>176</v>
      </c>
      <c r="I203" s="67"/>
      <c r="J203" s="67"/>
      <c r="K203" s="88">
        <v>43525</v>
      </c>
      <c r="L203" s="24">
        <v>43830</v>
      </c>
      <c r="M203" s="22" t="str">
        <f t="shared" si="4"/>
        <v>70%</v>
      </c>
    </row>
    <row r="204" spans="1:13" ht="60" x14ac:dyDescent="0.25">
      <c r="A204" s="69" t="s">
        <v>573</v>
      </c>
      <c r="B204" s="21" t="s">
        <v>219</v>
      </c>
      <c r="C204" s="84" t="s">
        <v>651</v>
      </c>
      <c r="D204" s="87" t="s">
        <v>975</v>
      </c>
      <c r="E204" s="85" t="s">
        <v>805</v>
      </c>
      <c r="F204" s="88">
        <v>43524</v>
      </c>
      <c r="G204" s="89">
        <v>280000000</v>
      </c>
      <c r="H204" s="84" t="s">
        <v>177</v>
      </c>
      <c r="I204" s="67"/>
      <c r="J204" s="67"/>
      <c r="K204" s="88">
        <v>43525</v>
      </c>
      <c r="L204" s="24">
        <v>43799</v>
      </c>
      <c r="M204" s="22" t="str">
        <f t="shared" si="4"/>
        <v>78%</v>
      </c>
    </row>
    <row r="205" spans="1:13" ht="48" x14ac:dyDescent="0.25">
      <c r="A205" s="69" t="s">
        <v>574</v>
      </c>
      <c r="B205" s="21" t="s">
        <v>1045</v>
      </c>
      <c r="C205" s="84" t="s">
        <v>61</v>
      </c>
      <c r="D205" s="87" t="s">
        <v>853</v>
      </c>
      <c r="E205" s="85" t="s">
        <v>806</v>
      </c>
      <c r="F205" s="88">
        <v>43524</v>
      </c>
      <c r="G205" s="89">
        <v>881827959</v>
      </c>
      <c r="H205" s="84" t="s">
        <v>176</v>
      </c>
      <c r="I205" s="67"/>
      <c r="J205" s="67"/>
      <c r="K205" s="88">
        <v>43525</v>
      </c>
      <c r="L205" s="51">
        <v>43830</v>
      </c>
      <c r="M205" s="22" t="str">
        <f t="shared" si="4"/>
        <v>70%</v>
      </c>
    </row>
    <row r="206" spans="1:13" ht="36" x14ac:dyDescent="0.25">
      <c r="A206" s="69" t="s">
        <v>575</v>
      </c>
      <c r="B206" s="21" t="s">
        <v>1045</v>
      </c>
      <c r="C206" s="84" t="s">
        <v>96</v>
      </c>
      <c r="D206" s="87" t="s">
        <v>976</v>
      </c>
      <c r="E206" s="85" t="s">
        <v>807</v>
      </c>
      <c r="F206" s="88">
        <v>43524</v>
      </c>
      <c r="G206" s="89">
        <v>23152500</v>
      </c>
      <c r="H206" s="84" t="s">
        <v>176</v>
      </c>
      <c r="I206" s="67"/>
      <c r="J206" s="67"/>
      <c r="K206" s="88">
        <v>43525</v>
      </c>
      <c r="L206" s="51">
        <v>43830</v>
      </c>
      <c r="M206" s="22" t="str">
        <f t="shared" si="4"/>
        <v>70%</v>
      </c>
    </row>
    <row r="207" spans="1:13" ht="60" x14ac:dyDescent="0.25">
      <c r="A207" s="69" t="s">
        <v>576</v>
      </c>
      <c r="B207" s="21" t="s">
        <v>1045</v>
      </c>
      <c r="C207" s="84" t="s">
        <v>652</v>
      </c>
      <c r="D207" s="87" t="s">
        <v>977</v>
      </c>
      <c r="E207" s="85" t="s">
        <v>808</v>
      </c>
      <c r="F207" s="88">
        <v>43524</v>
      </c>
      <c r="G207" s="89">
        <v>30318750</v>
      </c>
      <c r="H207" s="84" t="s">
        <v>176</v>
      </c>
      <c r="I207" s="67"/>
      <c r="J207" s="67"/>
      <c r="K207" s="88">
        <v>43525</v>
      </c>
      <c r="L207" s="24">
        <v>43830</v>
      </c>
      <c r="M207" s="22" t="str">
        <f t="shared" si="4"/>
        <v>70%</v>
      </c>
    </row>
    <row r="208" spans="1:13" ht="48" x14ac:dyDescent="0.25">
      <c r="A208" s="69" t="s">
        <v>577</v>
      </c>
      <c r="B208" s="21" t="s">
        <v>220</v>
      </c>
      <c r="C208" s="84" t="s">
        <v>290</v>
      </c>
      <c r="D208" s="87" t="s">
        <v>282</v>
      </c>
      <c r="E208" s="85" t="s">
        <v>809</v>
      </c>
      <c r="F208" s="88">
        <v>43524</v>
      </c>
      <c r="G208" s="89">
        <v>362603758</v>
      </c>
      <c r="H208" s="84" t="s">
        <v>176</v>
      </c>
      <c r="I208" s="67"/>
      <c r="J208" s="67"/>
      <c r="K208" s="88">
        <v>43525</v>
      </c>
      <c r="L208" s="24">
        <v>43830</v>
      </c>
      <c r="M208" s="22" t="str">
        <f t="shared" si="4"/>
        <v>70%</v>
      </c>
    </row>
    <row r="209" spans="1:13" ht="72" x14ac:dyDescent="0.25">
      <c r="A209" s="69" t="s">
        <v>578</v>
      </c>
      <c r="B209" s="84" t="s">
        <v>1049</v>
      </c>
      <c r="C209" s="84" t="s">
        <v>653</v>
      </c>
      <c r="D209" s="87" t="s">
        <v>978</v>
      </c>
      <c r="E209" s="85" t="s">
        <v>810</v>
      </c>
      <c r="F209" s="88">
        <v>43524</v>
      </c>
      <c r="G209" s="89">
        <v>19681291</v>
      </c>
      <c r="H209" s="84" t="s">
        <v>176</v>
      </c>
      <c r="I209" s="67"/>
      <c r="J209" s="67"/>
      <c r="K209" s="88">
        <v>43525</v>
      </c>
      <c r="L209" s="24">
        <v>43830</v>
      </c>
      <c r="M209" s="22" t="str">
        <f t="shared" si="4"/>
        <v>70%</v>
      </c>
    </row>
    <row r="210" spans="1:13" ht="48" x14ac:dyDescent="0.25">
      <c r="A210" s="69" t="s">
        <v>579</v>
      </c>
      <c r="B210" s="84" t="s">
        <v>1046</v>
      </c>
      <c r="C210" s="84" t="s">
        <v>654</v>
      </c>
      <c r="D210" s="87" t="s">
        <v>979</v>
      </c>
      <c r="E210" s="85" t="s">
        <v>811</v>
      </c>
      <c r="F210" s="88">
        <v>43524</v>
      </c>
      <c r="G210" s="89">
        <v>24000000</v>
      </c>
      <c r="H210" s="84" t="s">
        <v>173</v>
      </c>
      <c r="I210" s="84" t="s">
        <v>1603</v>
      </c>
      <c r="J210" s="84" t="s">
        <v>1593</v>
      </c>
      <c r="K210" s="88">
        <v>43525</v>
      </c>
      <c r="L210" s="24">
        <v>43799</v>
      </c>
      <c r="M210" s="22" t="str">
        <f t="shared" si="4"/>
        <v>78%</v>
      </c>
    </row>
    <row r="211" spans="1:13" ht="72" x14ac:dyDescent="0.25">
      <c r="A211" s="69" t="s">
        <v>580</v>
      </c>
      <c r="B211" s="21" t="s">
        <v>1045</v>
      </c>
      <c r="C211" s="84" t="s">
        <v>655</v>
      </c>
      <c r="D211" s="87" t="s">
        <v>980</v>
      </c>
      <c r="E211" s="85" t="s">
        <v>812</v>
      </c>
      <c r="F211" s="88">
        <v>43524</v>
      </c>
      <c r="G211" s="89">
        <v>30318750</v>
      </c>
      <c r="H211" s="84" t="s">
        <v>176</v>
      </c>
      <c r="I211" s="67"/>
      <c r="J211" s="67"/>
      <c r="K211" s="88">
        <v>43525</v>
      </c>
      <c r="L211" s="24">
        <v>43830</v>
      </c>
      <c r="M211" s="22" t="str">
        <f t="shared" si="4"/>
        <v>70%</v>
      </c>
    </row>
    <row r="212" spans="1:13" ht="60" x14ac:dyDescent="0.25">
      <c r="A212" s="69" t="s">
        <v>581</v>
      </c>
      <c r="B212" s="21" t="s">
        <v>1045</v>
      </c>
      <c r="C212" s="84" t="s">
        <v>106</v>
      </c>
      <c r="D212" s="87" t="s">
        <v>981</v>
      </c>
      <c r="E212" s="85" t="s">
        <v>813</v>
      </c>
      <c r="F212" s="88">
        <v>43524</v>
      </c>
      <c r="G212" s="89">
        <v>30318750</v>
      </c>
      <c r="H212" s="84" t="s">
        <v>176</v>
      </c>
      <c r="I212" s="67"/>
      <c r="J212" s="67"/>
      <c r="K212" s="88">
        <v>43525</v>
      </c>
      <c r="L212" s="24">
        <v>43830</v>
      </c>
      <c r="M212" s="22" t="str">
        <f t="shared" si="4"/>
        <v>70%</v>
      </c>
    </row>
    <row r="213" spans="1:13" ht="84" x14ac:dyDescent="0.25">
      <c r="A213" s="69" t="s">
        <v>582</v>
      </c>
      <c r="B213" s="21" t="s">
        <v>1045</v>
      </c>
      <c r="C213" s="84" t="s">
        <v>95</v>
      </c>
      <c r="D213" s="87" t="s">
        <v>982</v>
      </c>
      <c r="E213" s="85" t="s">
        <v>814</v>
      </c>
      <c r="F213" s="88">
        <v>43524</v>
      </c>
      <c r="G213" s="89">
        <v>28130150</v>
      </c>
      <c r="H213" s="84" t="s">
        <v>176</v>
      </c>
      <c r="I213" s="67"/>
      <c r="J213" s="67"/>
      <c r="K213" s="88">
        <v>43525</v>
      </c>
      <c r="L213" s="24">
        <v>43830</v>
      </c>
      <c r="M213" s="22" t="str">
        <f t="shared" si="4"/>
        <v>70%</v>
      </c>
    </row>
    <row r="214" spans="1:13" ht="108" x14ac:dyDescent="0.25">
      <c r="A214" s="69" t="s">
        <v>583</v>
      </c>
      <c r="B214" s="21" t="s">
        <v>1045</v>
      </c>
      <c r="C214" s="84" t="s">
        <v>656</v>
      </c>
      <c r="D214" s="87" t="s">
        <v>983</v>
      </c>
      <c r="E214" s="69" t="s">
        <v>815</v>
      </c>
      <c r="F214" s="88">
        <v>43524</v>
      </c>
      <c r="G214" s="89">
        <v>30318750</v>
      </c>
      <c r="H214" s="84" t="s">
        <v>176</v>
      </c>
      <c r="I214" s="67"/>
      <c r="J214" s="67"/>
      <c r="K214" s="88">
        <v>43525</v>
      </c>
      <c r="L214" s="24">
        <v>43830</v>
      </c>
      <c r="M214" s="22" t="str">
        <f t="shared" si="4"/>
        <v>70%</v>
      </c>
    </row>
    <row r="215" spans="1:13" ht="72" x14ac:dyDescent="0.25">
      <c r="A215" s="69" t="s">
        <v>584</v>
      </c>
      <c r="B215" s="84" t="s">
        <v>242</v>
      </c>
      <c r="C215" s="84" t="s">
        <v>339</v>
      </c>
      <c r="D215" s="87" t="s">
        <v>984</v>
      </c>
      <c r="E215" s="85" t="s">
        <v>816</v>
      </c>
      <c r="F215" s="88">
        <v>43524</v>
      </c>
      <c r="G215" s="89">
        <v>26400000</v>
      </c>
      <c r="H215" s="84" t="s">
        <v>179</v>
      </c>
      <c r="I215" s="67"/>
      <c r="J215" s="67"/>
      <c r="K215" s="88">
        <v>43525</v>
      </c>
      <c r="L215" s="24">
        <v>43769</v>
      </c>
      <c r="M215" s="22" t="str">
        <f t="shared" si="4"/>
        <v>87%</v>
      </c>
    </row>
    <row r="216" spans="1:13" ht="96" x14ac:dyDescent="0.25">
      <c r="A216" s="69" t="s">
        <v>585</v>
      </c>
      <c r="B216" s="21" t="s">
        <v>219</v>
      </c>
      <c r="C216" s="84" t="s">
        <v>109</v>
      </c>
      <c r="D216" s="87" t="s">
        <v>925</v>
      </c>
      <c r="E216" s="85" t="s">
        <v>817</v>
      </c>
      <c r="F216" s="88">
        <v>43525</v>
      </c>
      <c r="G216" s="89">
        <v>451903320</v>
      </c>
      <c r="H216" s="84" t="s">
        <v>179</v>
      </c>
      <c r="I216" s="67"/>
      <c r="J216" s="67"/>
      <c r="K216" s="88">
        <v>43525</v>
      </c>
      <c r="L216" s="31">
        <v>43769</v>
      </c>
      <c r="M216" s="22" t="str">
        <f t="shared" si="4"/>
        <v>87%</v>
      </c>
    </row>
    <row r="217" spans="1:13" ht="48" x14ac:dyDescent="0.25">
      <c r="A217" s="69" t="s">
        <v>586</v>
      </c>
      <c r="B217" s="84" t="s">
        <v>1049</v>
      </c>
      <c r="C217" s="84" t="s">
        <v>657</v>
      </c>
      <c r="D217" s="87" t="s">
        <v>170</v>
      </c>
      <c r="E217" s="85" t="s">
        <v>818</v>
      </c>
      <c r="F217" s="88">
        <v>43525</v>
      </c>
      <c r="G217" s="89" t="s">
        <v>170</v>
      </c>
      <c r="H217" s="84"/>
      <c r="I217" s="67"/>
      <c r="J217" s="67"/>
      <c r="K217" s="87" t="s">
        <v>170</v>
      </c>
      <c r="L217" s="75" t="s">
        <v>170</v>
      </c>
      <c r="M217" s="22" t="e">
        <f t="shared" si="4"/>
        <v>#VALUE!</v>
      </c>
    </row>
    <row r="218" spans="1:13" ht="96" x14ac:dyDescent="0.25">
      <c r="A218" s="69" t="s">
        <v>587</v>
      </c>
      <c r="B218" s="21" t="s">
        <v>1045</v>
      </c>
      <c r="C218" s="84" t="s">
        <v>658</v>
      </c>
      <c r="D218" s="87" t="s">
        <v>985</v>
      </c>
      <c r="E218" s="85" t="s">
        <v>819</v>
      </c>
      <c r="F218" s="88">
        <v>43525</v>
      </c>
      <c r="G218" s="89">
        <v>26460000</v>
      </c>
      <c r="H218" s="84" t="s">
        <v>176</v>
      </c>
      <c r="I218" s="67"/>
      <c r="J218" s="67"/>
      <c r="K218" s="88">
        <v>43525</v>
      </c>
      <c r="L218" s="24">
        <v>43830</v>
      </c>
      <c r="M218" s="22" t="str">
        <f t="shared" si="4"/>
        <v>70%</v>
      </c>
    </row>
    <row r="219" spans="1:13" ht="108" x14ac:dyDescent="0.25">
      <c r="A219" s="69" t="s">
        <v>588</v>
      </c>
      <c r="B219" s="21" t="s">
        <v>257</v>
      </c>
      <c r="C219" s="84" t="s">
        <v>331</v>
      </c>
      <c r="D219" s="87" t="s">
        <v>986</v>
      </c>
      <c r="E219" s="85" t="s">
        <v>820</v>
      </c>
      <c r="F219" s="88">
        <v>43525</v>
      </c>
      <c r="G219" s="89">
        <v>33600000</v>
      </c>
      <c r="H219" s="84" t="s">
        <v>1007</v>
      </c>
      <c r="I219" s="67"/>
      <c r="J219" s="67"/>
      <c r="K219" s="88">
        <v>43525</v>
      </c>
      <c r="L219" s="24">
        <v>43646</v>
      </c>
      <c r="M219" s="22" t="str">
        <f t="shared" si="4"/>
        <v>100%</v>
      </c>
    </row>
    <row r="220" spans="1:13" ht="24" x14ac:dyDescent="0.25">
      <c r="A220" s="69" t="s">
        <v>589</v>
      </c>
      <c r="B220" s="21" t="s">
        <v>1045</v>
      </c>
      <c r="C220" s="84" t="s">
        <v>77</v>
      </c>
      <c r="D220" s="87" t="s">
        <v>987</v>
      </c>
      <c r="E220" s="85" t="s">
        <v>821</v>
      </c>
      <c r="F220" s="88">
        <v>43525</v>
      </c>
      <c r="G220" s="89">
        <v>26460000</v>
      </c>
      <c r="H220" s="84" t="s">
        <v>176</v>
      </c>
      <c r="I220" s="67"/>
      <c r="J220" s="67"/>
      <c r="K220" s="88">
        <v>43525</v>
      </c>
      <c r="L220" s="24">
        <v>43830</v>
      </c>
      <c r="M220" s="22" t="str">
        <f t="shared" si="4"/>
        <v>70%</v>
      </c>
    </row>
    <row r="221" spans="1:13" ht="84" x14ac:dyDescent="0.25">
      <c r="A221" s="69" t="s">
        <v>590</v>
      </c>
      <c r="B221" s="21" t="s">
        <v>1045</v>
      </c>
      <c r="C221" s="84" t="s">
        <v>93</v>
      </c>
      <c r="D221" s="87" t="s">
        <v>986</v>
      </c>
      <c r="E221" s="85" t="s">
        <v>822</v>
      </c>
      <c r="F221" s="88">
        <v>43525</v>
      </c>
      <c r="G221" s="89">
        <v>30318750</v>
      </c>
      <c r="H221" s="84" t="s">
        <v>176</v>
      </c>
      <c r="I221" s="67"/>
      <c r="J221" s="67"/>
      <c r="K221" s="88">
        <v>43525</v>
      </c>
      <c r="L221" s="24">
        <v>43646</v>
      </c>
      <c r="M221" s="22" t="str">
        <f t="shared" si="4"/>
        <v>100%</v>
      </c>
    </row>
    <row r="222" spans="1:13" ht="60" x14ac:dyDescent="0.25">
      <c r="A222" s="69" t="s">
        <v>591</v>
      </c>
      <c r="B222" s="21" t="s">
        <v>257</v>
      </c>
      <c r="C222" s="84" t="s">
        <v>659</v>
      </c>
      <c r="D222" s="87" t="s">
        <v>988</v>
      </c>
      <c r="E222" s="69" t="s">
        <v>823</v>
      </c>
      <c r="F222" s="88">
        <v>43525</v>
      </c>
      <c r="G222" s="89">
        <v>44100000</v>
      </c>
      <c r="H222" s="84" t="s">
        <v>176</v>
      </c>
      <c r="I222" s="67"/>
      <c r="J222" s="67"/>
      <c r="K222" s="88">
        <v>43525</v>
      </c>
      <c r="L222" s="24">
        <v>43830</v>
      </c>
      <c r="M222" s="22" t="str">
        <f t="shared" si="4"/>
        <v>70%</v>
      </c>
    </row>
    <row r="223" spans="1:13" ht="60" x14ac:dyDescent="0.25">
      <c r="A223" s="69" t="s">
        <v>592</v>
      </c>
      <c r="B223" s="21" t="s">
        <v>203</v>
      </c>
      <c r="C223" s="84" t="s">
        <v>660</v>
      </c>
      <c r="D223" s="87" t="s">
        <v>989</v>
      </c>
      <c r="E223" s="69" t="s">
        <v>824</v>
      </c>
      <c r="F223" s="88">
        <v>43525</v>
      </c>
      <c r="G223" s="68" t="s">
        <v>850</v>
      </c>
      <c r="H223" s="84" t="s">
        <v>172</v>
      </c>
      <c r="I223" s="67"/>
      <c r="J223" s="67"/>
      <c r="K223" s="88">
        <v>43525</v>
      </c>
      <c r="L223" s="24">
        <v>43889</v>
      </c>
      <c r="M223" s="22" t="str">
        <f t="shared" si="4"/>
        <v>59%</v>
      </c>
    </row>
    <row r="224" spans="1:13" ht="60" x14ac:dyDescent="0.25">
      <c r="A224" s="69" t="s">
        <v>593</v>
      </c>
      <c r="B224" s="84" t="s">
        <v>243</v>
      </c>
      <c r="C224" s="84" t="s">
        <v>358</v>
      </c>
      <c r="D224" s="87" t="s">
        <v>990</v>
      </c>
      <c r="E224" s="69" t="s">
        <v>825</v>
      </c>
      <c r="F224" s="88">
        <v>43528</v>
      </c>
      <c r="G224" s="89">
        <v>60499999</v>
      </c>
      <c r="H224" s="84" t="s">
        <v>1037</v>
      </c>
      <c r="I224" s="67"/>
      <c r="J224" s="67"/>
      <c r="K224" s="88">
        <v>43529</v>
      </c>
      <c r="L224" s="24">
        <v>43830</v>
      </c>
      <c r="M224" s="22" t="str">
        <f t="shared" si="4"/>
        <v>69%</v>
      </c>
    </row>
    <row r="225" spans="1:14" ht="60" x14ac:dyDescent="0.25">
      <c r="A225" s="69" t="s">
        <v>594</v>
      </c>
      <c r="B225" s="87" t="s">
        <v>194</v>
      </c>
      <c r="C225" s="84" t="s">
        <v>142</v>
      </c>
      <c r="D225" s="87" t="s">
        <v>991</v>
      </c>
      <c r="E225" s="69" t="s">
        <v>826</v>
      </c>
      <c r="F225" s="88">
        <v>43529</v>
      </c>
      <c r="G225" s="89">
        <v>24733853</v>
      </c>
      <c r="H225" s="84" t="s">
        <v>1038</v>
      </c>
      <c r="I225" s="67"/>
      <c r="J225" s="67"/>
      <c r="K225" s="88">
        <v>43529</v>
      </c>
      <c r="L225" s="24">
        <v>43830</v>
      </c>
      <c r="M225" s="22" t="str">
        <f t="shared" si="4"/>
        <v>69%</v>
      </c>
    </row>
    <row r="226" spans="1:14" ht="84" x14ac:dyDescent="0.25">
      <c r="A226" s="69" t="s">
        <v>595</v>
      </c>
      <c r="B226" s="84" t="s">
        <v>1046</v>
      </c>
      <c r="C226" s="84" t="s">
        <v>341</v>
      </c>
      <c r="D226" s="87" t="s">
        <v>992</v>
      </c>
      <c r="E226" s="69" t="s">
        <v>827</v>
      </c>
      <c r="F226" s="88">
        <v>43530</v>
      </c>
      <c r="G226" s="89">
        <v>40000000</v>
      </c>
      <c r="H226" s="84" t="s">
        <v>1039</v>
      </c>
      <c r="I226" s="67"/>
      <c r="J226" s="67"/>
      <c r="K226" s="88">
        <v>43531</v>
      </c>
      <c r="L226" s="24">
        <v>43830</v>
      </c>
      <c r="M226" s="22" t="str">
        <f t="shared" si="4"/>
        <v>69%</v>
      </c>
    </row>
    <row r="227" spans="1:14" ht="24" x14ac:dyDescent="0.25">
      <c r="A227" s="69" t="s">
        <v>596</v>
      </c>
      <c r="B227" s="21" t="s">
        <v>203</v>
      </c>
      <c r="C227" s="84" t="s">
        <v>661</v>
      </c>
      <c r="D227" s="87" t="s">
        <v>993</v>
      </c>
      <c r="E227" s="69" t="s">
        <v>828</v>
      </c>
      <c r="F227" s="88">
        <v>43531</v>
      </c>
      <c r="G227" s="89">
        <v>56168000</v>
      </c>
      <c r="H227" s="84" t="s">
        <v>1040</v>
      </c>
      <c r="I227" s="67"/>
      <c r="J227" s="67"/>
      <c r="K227" s="88">
        <v>43532</v>
      </c>
      <c r="L227" s="24">
        <v>43532</v>
      </c>
      <c r="M227" s="22" t="e">
        <f t="shared" si="4"/>
        <v>#DIV/0!</v>
      </c>
    </row>
    <row r="228" spans="1:14" ht="60" x14ac:dyDescent="0.25">
      <c r="A228" s="69" t="s">
        <v>597</v>
      </c>
      <c r="B228" s="21" t="s">
        <v>203</v>
      </c>
      <c r="C228" s="84" t="s">
        <v>662</v>
      </c>
      <c r="D228" s="87" t="s">
        <v>994</v>
      </c>
      <c r="E228" s="85" t="s">
        <v>829</v>
      </c>
      <c r="F228" s="88">
        <v>43535</v>
      </c>
      <c r="G228" s="68" t="s">
        <v>851</v>
      </c>
      <c r="H228" s="87" t="s">
        <v>172</v>
      </c>
      <c r="I228" s="67"/>
      <c r="J228" s="67"/>
      <c r="K228" s="88">
        <v>43535</v>
      </c>
      <c r="L228" s="24">
        <v>43900</v>
      </c>
      <c r="M228" s="22" t="str">
        <f t="shared" si="4"/>
        <v>56%</v>
      </c>
    </row>
    <row r="229" spans="1:14" ht="96" x14ac:dyDescent="0.25">
      <c r="A229" s="69" t="s">
        <v>598</v>
      </c>
      <c r="B229" s="21" t="s">
        <v>219</v>
      </c>
      <c r="C229" s="84" t="s">
        <v>663</v>
      </c>
      <c r="D229" s="87" t="s">
        <v>995</v>
      </c>
      <c r="E229" s="85" t="s">
        <v>830</v>
      </c>
      <c r="F229" s="88">
        <v>43536</v>
      </c>
      <c r="G229" s="89">
        <v>336857400</v>
      </c>
      <c r="H229" s="87" t="s">
        <v>177</v>
      </c>
      <c r="I229" s="67"/>
      <c r="J229" s="67"/>
      <c r="K229" s="88">
        <v>43536</v>
      </c>
      <c r="L229" s="24">
        <v>43810</v>
      </c>
      <c r="M229" s="22" t="str">
        <f t="shared" si="4"/>
        <v>74%</v>
      </c>
    </row>
    <row r="230" spans="1:14" ht="72" x14ac:dyDescent="0.25">
      <c r="A230" s="69" t="s">
        <v>599</v>
      </c>
      <c r="B230" s="87" t="s">
        <v>1047</v>
      </c>
      <c r="C230" s="84" t="s">
        <v>664</v>
      </c>
      <c r="D230" s="87" t="s">
        <v>996</v>
      </c>
      <c r="E230" s="85" t="s">
        <v>831</v>
      </c>
      <c r="F230" s="88">
        <v>43720</v>
      </c>
      <c r="G230" s="89">
        <v>49000000</v>
      </c>
      <c r="H230" s="87" t="s">
        <v>181</v>
      </c>
      <c r="I230" s="67"/>
      <c r="J230" s="67"/>
      <c r="K230" s="88">
        <v>43536</v>
      </c>
      <c r="L230" s="24">
        <v>43749</v>
      </c>
      <c r="M230" s="22" t="str">
        <f t="shared" si="4"/>
        <v>95%</v>
      </c>
    </row>
    <row r="231" spans="1:14" ht="60" x14ac:dyDescent="0.25">
      <c r="A231" s="69" t="s">
        <v>600</v>
      </c>
      <c r="B231" s="66" t="s">
        <v>242</v>
      </c>
      <c r="C231" s="84" t="s">
        <v>665</v>
      </c>
      <c r="D231" s="87" t="s">
        <v>997</v>
      </c>
      <c r="E231" s="85" t="s">
        <v>832</v>
      </c>
      <c r="F231" s="88">
        <v>43536</v>
      </c>
      <c r="G231" s="89">
        <v>45000000</v>
      </c>
      <c r="H231" s="87" t="s">
        <v>177</v>
      </c>
      <c r="I231" s="67"/>
      <c r="J231" s="67"/>
      <c r="K231" s="88">
        <v>43537</v>
      </c>
      <c r="L231" s="24">
        <v>43811</v>
      </c>
      <c r="M231" s="22" t="str">
        <f t="shared" si="4"/>
        <v>73%</v>
      </c>
    </row>
    <row r="232" spans="1:14" ht="72" x14ac:dyDescent="0.25">
      <c r="A232" s="69" t="s">
        <v>601</v>
      </c>
      <c r="B232" s="21" t="s">
        <v>1045</v>
      </c>
      <c r="C232" s="84" t="s">
        <v>666</v>
      </c>
      <c r="D232" s="87" t="s">
        <v>998</v>
      </c>
      <c r="E232" s="85" t="s">
        <v>833</v>
      </c>
      <c r="F232" s="88">
        <v>43536</v>
      </c>
      <c r="G232" s="89">
        <v>52200000</v>
      </c>
      <c r="H232" s="87" t="s">
        <v>177</v>
      </c>
      <c r="I232" s="67"/>
      <c r="J232" s="67"/>
      <c r="K232" s="88">
        <v>43537</v>
      </c>
      <c r="L232" s="24">
        <v>43811</v>
      </c>
      <c r="M232" s="22" t="str">
        <f t="shared" si="4"/>
        <v>73%</v>
      </c>
    </row>
    <row r="233" spans="1:14" ht="48" x14ac:dyDescent="0.25">
      <c r="A233" s="69" t="s">
        <v>602</v>
      </c>
      <c r="B233" s="66" t="s">
        <v>1050</v>
      </c>
      <c r="C233" s="84" t="s">
        <v>657</v>
      </c>
      <c r="D233" s="87" t="s">
        <v>999</v>
      </c>
      <c r="E233" s="85" t="s">
        <v>778</v>
      </c>
      <c r="F233" s="88">
        <v>43537</v>
      </c>
      <c r="G233" s="89">
        <v>20412180</v>
      </c>
      <c r="H233" s="87" t="s">
        <v>177</v>
      </c>
      <c r="I233" s="67"/>
      <c r="J233" s="67"/>
      <c r="K233" s="88">
        <v>43538</v>
      </c>
      <c r="L233" s="24">
        <v>43812</v>
      </c>
      <c r="M233" s="22" t="str">
        <f t="shared" si="4"/>
        <v>73%</v>
      </c>
    </row>
    <row r="234" spans="1:14" ht="36" x14ac:dyDescent="0.25">
      <c r="A234" s="69" t="s">
        <v>603</v>
      </c>
      <c r="B234" s="66" t="s">
        <v>1046</v>
      </c>
      <c r="C234" s="84" t="s">
        <v>667</v>
      </c>
      <c r="D234" s="87" t="s">
        <v>1000</v>
      </c>
      <c r="E234" s="85" t="s">
        <v>834</v>
      </c>
      <c r="F234" s="88">
        <v>43538</v>
      </c>
      <c r="G234" s="89">
        <v>2266110</v>
      </c>
      <c r="H234" s="84" t="s">
        <v>1041</v>
      </c>
      <c r="I234" s="67"/>
      <c r="J234" s="67"/>
      <c r="K234" s="88">
        <v>43539</v>
      </c>
      <c r="L234" s="24">
        <v>43828</v>
      </c>
      <c r="M234" s="22" t="str">
        <f t="shared" si="4"/>
        <v>69%</v>
      </c>
    </row>
    <row r="235" spans="1:14" ht="72" x14ac:dyDescent="0.25">
      <c r="A235" s="69" t="s">
        <v>604</v>
      </c>
      <c r="B235" s="21" t="s">
        <v>219</v>
      </c>
      <c r="C235" s="84" t="s">
        <v>668</v>
      </c>
      <c r="D235" s="87" t="s">
        <v>1001</v>
      </c>
      <c r="E235" s="85" t="s">
        <v>835</v>
      </c>
      <c r="F235" s="88">
        <v>43538</v>
      </c>
      <c r="G235" s="89">
        <v>2895826945</v>
      </c>
      <c r="H235" s="87" t="s">
        <v>174</v>
      </c>
      <c r="I235" s="84" t="s">
        <v>1594</v>
      </c>
      <c r="J235" s="84" t="s">
        <v>1595</v>
      </c>
      <c r="K235" s="118">
        <v>43539</v>
      </c>
      <c r="L235" s="31">
        <v>43697</v>
      </c>
      <c r="M235" s="22" t="str">
        <f t="shared" si="4"/>
        <v>100%</v>
      </c>
    </row>
    <row r="236" spans="1:14" ht="36" x14ac:dyDescent="0.25">
      <c r="A236" s="38" t="s">
        <v>605</v>
      </c>
      <c r="B236" s="22" t="s">
        <v>263</v>
      </c>
      <c r="C236" s="21" t="s">
        <v>145</v>
      </c>
      <c r="D236" s="119" t="s">
        <v>1114</v>
      </c>
      <c r="E236" s="32" t="s">
        <v>836</v>
      </c>
      <c r="F236" s="24">
        <v>43538</v>
      </c>
      <c r="G236" s="36">
        <v>1400000000</v>
      </c>
      <c r="H236" s="21" t="s">
        <v>1041</v>
      </c>
      <c r="I236" s="49"/>
      <c r="J236" s="49"/>
      <c r="K236" s="118">
        <v>43542</v>
      </c>
      <c r="L236" s="118">
        <v>43830</v>
      </c>
      <c r="M236" s="22" t="str">
        <f t="shared" si="4"/>
        <v>68%</v>
      </c>
      <c r="N236" s="54"/>
    </row>
    <row r="237" spans="1:14" ht="72" x14ac:dyDescent="0.25">
      <c r="A237" s="38" t="s">
        <v>606</v>
      </c>
      <c r="B237" s="21" t="s">
        <v>1052</v>
      </c>
      <c r="C237" s="21" t="s">
        <v>669</v>
      </c>
      <c r="D237" s="22" t="s">
        <v>1002</v>
      </c>
      <c r="E237" s="32" t="s">
        <v>837</v>
      </c>
      <c r="F237" s="24">
        <v>43538</v>
      </c>
      <c r="G237" s="36">
        <v>17500000</v>
      </c>
      <c r="H237" s="21" t="s">
        <v>181</v>
      </c>
      <c r="I237" s="67"/>
      <c r="J237" s="67"/>
      <c r="K237" s="80">
        <v>43538</v>
      </c>
      <c r="L237" s="118">
        <v>43751</v>
      </c>
      <c r="M237" s="22" t="str">
        <f t="shared" si="4"/>
        <v>94%</v>
      </c>
    </row>
    <row r="238" spans="1:14" ht="72" x14ac:dyDescent="0.25">
      <c r="A238" s="38" t="s">
        <v>607</v>
      </c>
      <c r="B238" s="21" t="s">
        <v>1052</v>
      </c>
      <c r="C238" s="21" t="s">
        <v>670</v>
      </c>
      <c r="D238" s="22" t="s">
        <v>1003</v>
      </c>
      <c r="E238" s="32" t="s">
        <v>838</v>
      </c>
      <c r="F238" s="24">
        <v>43538</v>
      </c>
      <c r="G238" s="36">
        <v>14000000</v>
      </c>
      <c r="H238" s="21" t="s">
        <v>181</v>
      </c>
      <c r="I238" s="67"/>
      <c r="J238" s="67"/>
      <c r="K238" s="80">
        <v>43538</v>
      </c>
      <c r="L238" s="118">
        <v>43751</v>
      </c>
      <c r="M238" s="22" t="str">
        <f t="shared" si="4"/>
        <v>94%</v>
      </c>
    </row>
    <row r="239" spans="1:14" ht="72" x14ac:dyDescent="0.25">
      <c r="A239" s="38" t="s">
        <v>608</v>
      </c>
      <c r="B239" s="21" t="s">
        <v>1052</v>
      </c>
      <c r="C239" s="21" t="s">
        <v>671</v>
      </c>
      <c r="D239" s="22" t="s">
        <v>1004</v>
      </c>
      <c r="E239" s="32" t="s">
        <v>839</v>
      </c>
      <c r="F239" s="24">
        <v>43538</v>
      </c>
      <c r="G239" s="36">
        <v>14700000</v>
      </c>
      <c r="H239" s="21" t="s">
        <v>181</v>
      </c>
      <c r="I239" s="67"/>
      <c r="J239" s="67"/>
      <c r="K239" s="80">
        <v>43538</v>
      </c>
      <c r="L239" s="118">
        <v>43751</v>
      </c>
      <c r="M239" s="22" t="str">
        <f t="shared" si="4"/>
        <v>94%</v>
      </c>
    </row>
    <row r="240" spans="1:14" ht="84" x14ac:dyDescent="0.25">
      <c r="A240" s="38" t="s">
        <v>609</v>
      </c>
      <c r="B240" s="22" t="s">
        <v>263</v>
      </c>
      <c r="C240" s="21" t="s">
        <v>672</v>
      </c>
      <c r="D240" s="22" t="s">
        <v>1005</v>
      </c>
      <c r="E240" s="32" t="s">
        <v>840</v>
      </c>
      <c r="F240" s="24">
        <v>43539</v>
      </c>
      <c r="G240" s="36">
        <v>39600000</v>
      </c>
      <c r="H240" s="21" t="s">
        <v>177</v>
      </c>
      <c r="I240" s="67"/>
      <c r="J240" s="67"/>
      <c r="K240" s="80">
        <v>43539</v>
      </c>
      <c r="L240" s="118">
        <v>43813</v>
      </c>
      <c r="M240" s="22" t="str">
        <f t="shared" si="4"/>
        <v>73%</v>
      </c>
    </row>
    <row r="241" spans="1:14" ht="72" x14ac:dyDescent="0.25">
      <c r="A241" s="38" t="s">
        <v>610</v>
      </c>
      <c r="B241" s="21" t="s">
        <v>215</v>
      </c>
      <c r="C241" s="21" t="s">
        <v>136</v>
      </c>
      <c r="D241" s="119" t="s">
        <v>1115</v>
      </c>
      <c r="E241" s="32" t="s">
        <v>841</v>
      </c>
      <c r="F241" s="24">
        <v>43539</v>
      </c>
      <c r="G241" s="36">
        <v>460000000</v>
      </c>
      <c r="H241" s="21" t="s">
        <v>177</v>
      </c>
      <c r="I241" s="49"/>
      <c r="J241" s="49"/>
      <c r="K241" s="118">
        <v>43539</v>
      </c>
      <c r="L241" s="118">
        <v>43813</v>
      </c>
      <c r="M241" s="22" t="str">
        <f t="shared" si="4"/>
        <v>73%</v>
      </c>
      <c r="N241" s="54"/>
    </row>
    <row r="242" spans="1:14" ht="48" x14ac:dyDescent="0.25">
      <c r="A242" s="38" t="s">
        <v>611</v>
      </c>
      <c r="B242" s="21" t="s">
        <v>242</v>
      </c>
      <c r="C242" s="21" t="s">
        <v>107</v>
      </c>
      <c r="D242" s="22" t="s">
        <v>1006</v>
      </c>
      <c r="E242" s="32" t="s">
        <v>842</v>
      </c>
      <c r="F242" s="24">
        <v>43539</v>
      </c>
      <c r="G242" s="36">
        <v>300000000</v>
      </c>
      <c r="H242" s="21" t="s">
        <v>1023</v>
      </c>
      <c r="I242" s="49"/>
      <c r="J242" s="49"/>
      <c r="K242" s="80">
        <v>43539</v>
      </c>
      <c r="L242" s="118">
        <v>43828</v>
      </c>
      <c r="M242" s="22" t="str">
        <f t="shared" si="4"/>
        <v>69%</v>
      </c>
    </row>
    <row r="243" spans="1:14" ht="60" x14ac:dyDescent="0.25">
      <c r="A243" s="38" t="s">
        <v>612</v>
      </c>
      <c r="B243" s="21" t="s">
        <v>203</v>
      </c>
      <c r="C243" s="21" t="s">
        <v>673</v>
      </c>
      <c r="D243" s="119" t="s">
        <v>1117</v>
      </c>
      <c r="E243" s="32" t="s">
        <v>843</v>
      </c>
      <c r="F243" s="24">
        <v>43542</v>
      </c>
      <c r="G243" s="56" t="s">
        <v>852</v>
      </c>
      <c r="H243" s="21" t="s">
        <v>172</v>
      </c>
      <c r="I243" s="49"/>
      <c r="J243" s="49"/>
      <c r="K243" s="118">
        <v>43542</v>
      </c>
      <c r="L243" s="118">
        <v>43907</v>
      </c>
      <c r="M243" s="22" t="str">
        <f t="shared" si="4"/>
        <v>54%</v>
      </c>
      <c r="N243" s="54"/>
    </row>
    <row r="244" spans="1:14" ht="48" x14ac:dyDescent="0.25">
      <c r="A244" s="38" t="s">
        <v>1042</v>
      </c>
      <c r="B244" s="21" t="s">
        <v>215</v>
      </c>
      <c r="C244" s="21" t="s">
        <v>1043</v>
      </c>
      <c r="D244" s="22" t="s">
        <v>1116</v>
      </c>
      <c r="E244" s="32" t="s">
        <v>1044</v>
      </c>
      <c r="F244" s="24">
        <v>43544</v>
      </c>
      <c r="G244" s="74">
        <v>42750000</v>
      </c>
      <c r="H244" s="21" t="s">
        <v>177</v>
      </c>
      <c r="I244" s="49"/>
      <c r="J244" s="77"/>
      <c r="K244" s="24">
        <v>43550</v>
      </c>
      <c r="L244" s="24">
        <v>43824</v>
      </c>
      <c r="M244" s="22" t="str">
        <f t="shared" si="4"/>
        <v>69%</v>
      </c>
      <c r="N244" s="54"/>
    </row>
    <row r="245" spans="1:14" ht="24" x14ac:dyDescent="0.25">
      <c r="A245" s="75" t="s">
        <v>1059</v>
      </c>
      <c r="B245" s="21" t="s">
        <v>257</v>
      </c>
      <c r="C245" s="21" t="s">
        <v>1062</v>
      </c>
      <c r="D245" s="82" t="s">
        <v>1118</v>
      </c>
      <c r="E245" s="32" t="s">
        <v>1065</v>
      </c>
      <c r="F245" s="24">
        <v>43545</v>
      </c>
      <c r="G245" s="56">
        <v>35859603</v>
      </c>
      <c r="H245" s="21" t="s">
        <v>1041</v>
      </c>
      <c r="I245" s="49"/>
      <c r="J245" s="49"/>
      <c r="K245" s="80">
        <v>43545</v>
      </c>
      <c r="L245" s="118">
        <v>43830</v>
      </c>
      <c r="M245" s="22" t="str">
        <f t="shared" si="4"/>
        <v>68%</v>
      </c>
    </row>
    <row r="246" spans="1:14" ht="48" x14ac:dyDescent="0.25">
      <c r="A246" s="75" t="s">
        <v>1060</v>
      </c>
      <c r="B246" s="21" t="s">
        <v>1045</v>
      </c>
      <c r="C246" s="21" t="s">
        <v>1063</v>
      </c>
      <c r="D246" s="82" t="s">
        <v>1119</v>
      </c>
      <c r="E246" s="32" t="s">
        <v>1066</v>
      </c>
      <c r="F246" s="24">
        <v>43545</v>
      </c>
      <c r="G246" s="56">
        <v>35280000</v>
      </c>
      <c r="H246" s="21" t="s">
        <v>177</v>
      </c>
      <c r="I246" s="49"/>
      <c r="J246" s="49"/>
      <c r="K246" s="80">
        <v>43546</v>
      </c>
      <c r="L246" s="118">
        <v>43820</v>
      </c>
      <c r="M246" s="22" t="str">
        <f t="shared" si="4"/>
        <v>70%</v>
      </c>
    </row>
    <row r="247" spans="1:14" ht="60" x14ac:dyDescent="0.25">
      <c r="A247" s="75" t="s">
        <v>1061</v>
      </c>
      <c r="B247" s="21" t="s">
        <v>242</v>
      </c>
      <c r="C247" s="21" t="s">
        <v>1064</v>
      </c>
      <c r="D247" s="82" t="s">
        <v>1121</v>
      </c>
      <c r="E247" s="32" t="s">
        <v>1067</v>
      </c>
      <c r="F247" s="24">
        <v>43546</v>
      </c>
      <c r="G247" s="56">
        <v>450000000</v>
      </c>
      <c r="H247" s="21" t="s">
        <v>1068</v>
      </c>
      <c r="I247" s="49"/>
      <c r="J247" s="49"/>
      <c r="K247" s="80">
        <v>43550</v>
      </c>
      <c r="L247" s="118">
        <v>43824</v>
      </c>
      <c r="M247" s="22" t="str">
        <f t="shared" ref="M247:M262" si="5">IF((ROUND((($N$2-$K247)/(EDATE($L247,0)-$K247)*100),2))&gt;100,"100%",CONCATENATE((ROUND((($N$2-$K247)/(EDATE($L247,0)-$K247)*100),0)),"%"))</f>
        <v>69%</v>
      </c>
    </row>
    <row r="248" spans="1:14" ht="96" x14ac:dyDescent="0.25">
      <c r="A248" s="90" t="s">
        <v>1069</v>
      </c>
      <c r="B248" s="21" t="s">
        <v>219</v>
      </c>
      <c r="C248" s="81" t="s">
        <v>1095</v>
      </c>
      <c r="D248" s="82" t="s">
        <v>1120</v>
      </c>
      <c r="E248" s="83" t="s">
        <v>1080</v>
      </c>
      <c r="F248" s="80">
        <v>43550</v>
      </c>
      <c r="G248" s="91">
        <v>521999898</v>
      </c>
      <c r="H248" s="81" t="s">
        <v>181</v>
      </c>
      <c r="I248" s="67"/>
      <c r="J248" s="67"/>
      <c r="K248" s="80">
        <v>43550</v>
      </c>
      <c r="L248" s="118">
        <v>43763</v>
      </c>
      <c r="M248" s="22" t="str">
        <f t="shared" si="5"/>
        <v>88%</v>
      </c>
    </row>
    <row r="249" spans="1:14" ht="48" x14ac:dyDescent="0.25">
      <c r="A249" s="90" t="s">
        <v>1070</v>
      </c>
      <c r="B249" s="151" t="s">
        <v>264</v>
      </c>
      <c r="C249" s="81" t="s">
        <v>1096</v>
      </c>
      <c r="D249" s="111" t="s">
        <v>1122</v>
      </c>
      <c r="E249" s="83" t="s">
        <v>1081</v>
      </c>
      <c r="F249" s="80">
        <v>43551</v>
      </c>
      <c r="G249" s="91">
        <v>530000000</v>
      </c>
      <c r="H249" s="81" t="s">
        <v>1107</v>
      </c>
      <c r="I249" s="67"/>
      <c r="J249" s="67"/>
      <c r="K249" s="95">
        <v>43552</v>
      </c>
      <c r="L249" s="118">
        <v>43830</v>
      </c>
      <c r="M249" s="22" t="str">
        <f t="shared" si="5"/>
        <v>67%</v>
      </c>
    </row>
    <row r="250" spans="1:14" ht="36" x14ac:dyDescent="0.25">
      <c r="A250" s="90" t="s">
        <v>1071</v>
      </c>
      <c r="B250" s="21" t="s">
        <v>219</v>
      </c>
      <c r="C250" s="81" t="s">
        <v>1097</v>
      </c>
      <c r="D250" s="111" t="s">
        <v>928</v>
      </c>
      <c r="E250" s="83" t="s">
        <v>1082</v>
      </c>
      <c r="F250" s="80">
        <v>43551</v>
      </c>
      <c r="G250" s="91">
        <v>200000000</v>
      </c>
      <c r="H250" s="81" t="s">
        <v>179</v>
      </c>
      <c r="I250" s="67"/>
      <c r="J250" s="67"/>
      <c r="K250" s="95">
        <v>43552</v>
      </c>
      <c r="L250" s="118">
        <v>43796</v>
      </c>
      <c r="M250" s="22" t="str">
        <f t="shared" si="5"/>
        <v>76%</v>
      </c>
    </row>
    <row r="251" spans="1:14" ht="60" x14ac:dyDescent="0.25">
      <c r="A251" s="90" t="s">
        <v>1111</v>
      </c>
      <c r="B251" s="21" t="s">
        <v>219</v>
      </c>
      <c r="C251" s="81" t="s">
        <v>1098</v>
      </c>
      <c r="D251" s="87" t="s">
        <v>192</v>
      </c>
      <c r="E251" s="83" t="s">
        <v>1083</v>
      </c>
      <c r="F251" s="80">
        <v>43551</v>
      </c>
      <c r="G251" s="91">
        <v>572729600</v>
      </c>
      <c r="H251" s="81" t="s">
        <v>177</v>
      </c>
      <c r="I251" s="67"/>
      <c r="J251" s="67"/>
      <c r="K251" s="95">
        <v>43556</v>
      </c>
      <c r="L251" s="118">
        <v>43830</v>
      </c>
      <c r="M251" s="22" t="str">
        <f t="shared" si="5"/>
        <v>66%</v>
      </c>
    </row>
    <row r="252" spans="1:14" ht="36" x14ac:dyDescent="0.25">
      <c r="A252" s="90" t="s">
        <v>1112</v>
      </c>
      <c r="B252" s="21" t="s">
        <v>219</v>
      </c>
      <c r="C252" s="81" t="s">
        <v>135</v>
      </c>
      <c r="D252" s="87" t="s">
        <v>190</v>
      </c>
      <c r="E252" s="83" t="s">
        <v>1084</v>
      </c>
      <c r="F252" s="80">
        <v>43551</v>
      </c>
      <c r="G252" s="91">
        <v>6774884774</v>
      </c>
      <c r="H252" s="81" t="s">
        <v>177</v>
      </c>
      <c r="I252" s="67"/>
      <c r="J252" s="67"/>
      <c r="K252" s="95">
        <v>43556</v>
      </c>
      <c r="L252" s="118">
        <v>43830</v>
      </c>
      <c r="M252" s="22" t="str">
        <f t="shared" si="5"/>
        <v>66%</v>
      </c>
    </row>
    <row r="253" spans="1:14" ht="84" x14ac:dyDescent="0.25">
      <c r="A253" s="96" t="s">
        <v>1072</v>
      </c>
      <c r="B253" s="87" t="s">
        <v>215</v>
      </c>
      <c r="C253" s="93" t="s">
        <v>1099</v>
      </c>
      <c r="D253" s="87" t="s">
        <v>1130</v>
      </c>
      <c r="E253" s="113" t="s">
        <v>1085</v>
      </c>
      <c r="F253" s="95">
        <v>43552</v>
      </c>
      <c r="G253" s="112">
        <v>81900000</v>
      </c>
      <c r="H253" s="111" t="s">
        <v>173</v>
      </c>
      <c r="I253" s="67"/>
      <c r="J253" s="67"/>
      <c r="K253" s="95">
        <v>43556</v>
      </c>
      <c r="L253" s="118">
        <v>43738</v>
      </c>
      <c r="M253" s="22" t="str">
        <f t="shared" si="5"/>
        <v>100%</v>
      </c>
    </row>
    <row r="254" spans="1:14" ht="60" x14ac:dyDescent="0.25">
      <c r="A254" s="96" t="s">
        <v>1073</v>
      </c>
      <c r="B254" s="21" t="s">
        <v>219</v>
      </c>
      <c r="C254" s="93" t="s">
        <v>1100</v>
      </c>
      <c r="D254" s="87" t="s">
        <v>1123</v>
      </c>
      <c r="E254" s="113" t="s">
        <v>1086</v>
      </c>
      <c r="F254" s="95">
        <v>43552</v>
      </c>
      <c r="G254" s="112">
        <v>1628276100</v>
      </c>
      <c r="H254" s="111" t="s">
        <v>179</v>
      </c>
      <c r="I254" s="67"/>
      <c r="J254" s="67"/>
      <c r="K254" s="95">
        <v>43553</v>
      </c>
      <c r="L254" s="118">
        <v>43797</v>
      </c>
      <c r="M254" s="22" t="str">
        <f t="shared" si="5"/>
        <v>76%</v>
      </c>
    </row>
    <row r="255" spans="1:14" ht="48" x14ac:dyDescent="0.25">
      <c r="A255" s="96" t="s">
        <v>1074</v>
      </c>
      <c r="B255" s="87" t="s">
        <v>220</v>
      </c>
      <c r="C255" s="93" t="s">
        <v>1101</v>
      </c>
      <c r="D255" s="22" t="s">
        <v>1124</v>
      </c>
      <c r="E255" s="113" t="s">
        <v>1087</v>
      </c>
      <c r="F255" s="95">
        <v>43552</v>
      </c>
      <c r="G255" s="112">
        <v>4018392</v>
      </c>
      <c r="H255" s="111" t="s">
        <v>1019</v>
      </c>
      <c r="I255" s="67"/>
      <c r="J255" s="67"/>
      <c r="K255" s="95">
        <v>43554</v>
      </c>
      <c r="L255" s="118">
        <v>43584</v>
      </c>
      <c r="M255" s="22" t="str">
        <f t="shared" si="5"/>
        <v>100%</v>
      </c>
    </row>
    <row r="256" spans="1:14" ht="48" x14ac:dyDescent="0.25">
      <c r="A256" s="96" t="s">
        <v>1113</v>
      </c>
      <c r="B256" s="87" t="s">
        <v>220</v>
      </c>
      <c r="C256" s="93" t="s">
        <v>221</v>
      </c>
      <c r="D256" s="87" t="s">
        <v>923</v>
      </c>
      <c r="E256" s="99" t="s">
        <v>1088</v>
      </c>
      <c r="F256" s="95">
        <v>43554</v>
      </c>
      <c r="G256" s="112">
        <v>442396432</v>
      </c>
      <c r="H256" s="111" t="s">
        <v>177</v>
      </c>
      <c r="I256" s="67"/>
      <c r="J256" s="67"/>
      <c r="K256" s="95">
        <v>43556</v>
      </c>
      <c r="L256" s="118">
        <v>43830</v>
      </c>
      <c r="M256" s="22" t="str">
        <f t="shared" si="5"/>
        <v>66%</v>
      </c>
    </row>
    <row r="257" spans="1:14" ht="36" x14ac:dyDescent="0.25">
      <c r="A257" s="96" t="s">
        <v>1075</v>
      </c>
      <c r="B257" s="87" t="s">
        <v>263</v>
      </c>
      <c r="C257" s="93" t="s">
        <v>1102</v>
      </c>
      <c r="D257" s="111" t="s">
        <v>1125</v>
      </c>
      <c r="E257" s="113" t="s">
        <v>1089</v>
      </c>
      <c r="F257" s="95">
        <v>43554</v>
      </c>
      <c r="G257" s="112">
        <v>13600000</v>
      </c>
      <c r="H257" s="111" t="s">
        <v>179</v>
      </c>
      <c r="I257" s="67"/>
      <c r="J257" s="67"/>
      <c r="K257" s="95">
        <v>43556</v>
      </c>
      <c r="L257" s="118">
        <v>43799</v>
      </c>
      <c r="M257" s="22" t="str">
        <f t="shared" si="5"/>
        <v>75%</v>
      </c>
    </row>
    <row r="258" spans="1:14" ht="72" x14ac:dyDescent="0.25">
      <c r="A258" s="96" t="s">
        <v>1076</v>
      </c>
      <c r="B258" s="84" t="s">
        <v>1049</v>
      </c>
      <c r="C258" s="93" t="s">
        <v>1103</v>
      </c>
      <c r="D258" s="87">
        <v>1036687901</v>
      </c>
      <c r="E258" s="113" t="s">
        <v>1090</v>
      </c>
      <c r="F258" s="95">
        <v>43554</v>
      </c>
      <c r="G258" s="112">
        <v>24955540</v>
      </c>
      <c r="H258" s="111" t="s">
        <v>177</v>
      </c>
      <c r="I258" s="67"/>
      <c r="J258" s="67"/>
      <c r="K258" s="95">
        <v>43556</v>
      </c>
      <c r="L258" s="118">
        <v>43830</v>
      </c>
      <c r="M258" s="22" t="str">
        <f t="shared" si="5"/>
        <v>66%</v>
      </c>
    </row>
    <row r="259" spans="1:14" ht="60" x14ac:dyDescent="0.25">
      <c r="A259" s="96" t="s">
        <v>1077</v>
      </c>
      <c r="B259" s="84" t="s">
        <v>195</v>
      </c>
      <c r="C259" s="93" t="s">
        <v>1104</v>
      </c>
      <c r="D259" s="111" t="s">
        <v>1126</v>
      </c>
      <c r="E259" s="113" t="s">
        <v>1091</v>
      </c>
      <c r="F259" s="95">
        <v>43554</v>
      </c>
      <c r="G259" s="112">
        <v>43200000</v>
      </c>
      <c r="H259" s="111" t="s">
        <v>179</v>
      </c>
      <c r="I259" s="67"/>
      <c r="J259" s="67"/>
      <c r="K259" s="95">
        <v>43556</v>
      </c>
      <c r="L259" s="118">
        <v>43799</v>
      </c>
      <c r="M259" s="22" t="str">
        <f t="shared" si="5"/>
        <v>75%</v>
      </c>
    </row>
    <row r="260" spans="1:14" ht="72" x14ac:dyDescent="0.25">
      <c r="A260" s="96" t="s">
        <v>1078</v>
      </c>
      <c r="B260" s="84" t="s">
        <v>242</v>
      </c>
      <c r="C260" s="93" t="s">
        <v>1105</v>
      </c>
      <c r="D260" s="111" t="s">
        <v>1127</v>
      </c>
      <c r="E260" s="113" t="s">
        <v>1092</v>
      </c>
      <c r="F260" s="95">
        <v>43554</v>
      </c>
      <c r="G260" s="112">
        <v>12500000</v>
      </c>
      <c r="H260" s="111" t="s">
        <v>174</v>
      </c>
      <c r="I260" s="84" t="s">
        <v>1602</v>
      </c>
      <c r="J260" s="151" t="s">
        <v>1418</v>
      </c>
      <c r="K260" s="95">
        <v>43556</v>
      </c>
      <c r="L260" s="118">
        <v>43738</v>
      </c>
      <c r="M260" s="22" t="str">
        <f t="shared" si="5"/>
        <v>100%</v>
      </c>
    </row>
    <row r="261" spans="1:14" ht="84" x14ac:dyDescent="0.25">
      <c r="A261" s="75" t="s">
        <v>1079</v>
      </c>
      <c r="B261" s="84" t="s">
        <v>1128</v>
      </c>
      <c r="C261" s="21" t="s">
        <v>135</v>
      </c>
      <c r="D261" s="87" t="s">
        <v>190</v>
      </c>
      <c r="E261" s="32" t="s">
        <v>1093</v>
      </c>
      <c r="F261" s="24">
        <v>43554</v>
      </c>
      <c r="G261" s="36">
        <v>4350000000</v>
      </c>
      <c r="H261" s="22" t="s">
        <v>1108</v>
      </c>
      <c r="I261" s="67"/>
      <c r="J261" s="67"/>
      <c r="K261" s="95">
        <v>43556</v>
      </c>
      <c r="L261" s="118">
        <v>43777</v>
      </c>
      <c r="M261" s="22" t="str">
        <f t="shared" si="5"/>
        <v>82%</v>
      </c>
    </row>
    <row r="262" spans="1:14" ht="48" x14ac:dyDescent="0.25">
      <c r="A262" s="75" t="s">
        <v>1110</v>
      </c>
      <c r="B262" s="84" t="s">
        <v>1128</v>
      </c>
      <c r="C262" s="21" t="s">
        <v>1106</v>
      </c>
      <c r="D262" s="87" t="s">
        <v>1131</v>
      </c>
      <c r="E262" s="32" t="s">
        <v>1094</v>
      </c>
      <c r="F262" s="24">
        <v>43554</v>
      </c>
      <c r="G262" s="36">
        <v>2689320000</v>
      </c>
      <c r="H262" s="21" t="s">
        <v>1109</v>
      </c>
      <c r="I262" s="67"/>
      <c r="J262" s="67"/>
      <c r="K262" s="95">
        <v>43556</v>
      </c>
      <c r="L262" s="118">
        <v>43814</v>
      </c>
      <c r="M262" s="22" t="str">
        <f t="shared" si="5"/>
        <v>71%</v>
      </c>
    </row>
    <row r="263" spans="1:14" ht="26.25" x14ac:dyDescent="0.25">
      <c r="A263" s="185" t="s">
        <v>1140</v>
      </c>
      <c r="B263" s="185"/>
      <c r="C263" s="185"/>
      <c r="D263" s="185"/>
      <c r="E263" s="185"/>
      <c r="F263" s="185"/>
      <c r="G263" s="185"/>
      <c r="H263" s="185"/>
      <c r="I263" s="185"/>
      <c r="J263" s="185"/>
      <c r="K263" s="185"/>
      <c r="L263" s="185"/>
      <c r="M263" s="185"/>
    </row>
    <row r="264" spans="1:14" ht="60" x14ac:dyDescent="0.25">
      <c r="A264" s="42" t="s">
        <v>0</v>
      </c>
      <c r="B264" s="42" t="s">
        <v>5</v>
      </c>
      <c r="C264" s="42" t="s">
        <v>1</v>
      </c>
      <c r="D264" s="42" t="s">
        <v>6</v>
      </c>
      <c r="E264" s="42" t="s">
        <v>27</v>
      </c>
      <c r="F264" s="42" t="s">
        <v>28</v>
      </c>
      <c r="G264" s="42" t="s">
        <v>7</v>
      </c>
      <c r="H264" s="42" t="s">
        <v>26</v>
      </c>
      <c r="I264" s="42" t="s">
        <v>31</v>
      </c>
      <c r="J264" s="42" t="s">
        <v>30</v>
      </c>
      <c r="K264" s="42" t="s">
        <v>2</v>
      </c>
      <c r="L264" s="42" t="s">
        <v>3</v>
      </c>
      <c r="M264" s="43" t="s">
        <v>29</v>
      </c>
      <c r="N264" s="54"/>
    </row>
    <row r="265" spans="1:14" ht="48" x14ac:dyDescent="0.25">
      <c r="A265" s="75" t="s">
        <v>1141</v>
      </c>
      <c r="B265" s="74" t="s">
        <v>1339</v>
      </c>
      <c r="C265" s="21" t="s">
        <v>56</v>
      </c>
      <c r="D265" s="22" t="s">
        <v>866</v>
      </c>
      <c r="E265" s="32" t="s">
        <v>1217</v>
      </c>
      <c r="F265" s="24">
        <v>43556</v>
      </c>
      <c r="G265" s="36">
        <v>24796460</v>
      </c>
      <c r="H265" s="22" t="s">
        <v>180</v>
      </c>
      <c r="I265" s="49"/>
      <c r="J265" s="49"/>
      <c r="K265" s="118">
        <v>43556</v>
      </c>
      <c r="L265" s="118">
        <v>43616</v>
      </c>
      <c r="M265" s="22" t="str">
        <f t="shared" ref="M265:M328" si="6">IF((ROUND((($N$2-$K265)/(EDATE($L265,0)-$K265)*100),2))&gt;100,"100%",CONCATENATE((ROUND((($N$2-$K265)/(EDATE($L265,0)-$K265)*100),0)),"%"))</f>
        <v>100%</v>
      </c>
      <c r="N265" s="61"/>
    </row>
    <row r="266" spans="1:14" ht="60" x14ac:dyDescent="0.25">
      <c r="A266" s="75" t="s">
        <v>1142</v>
      </c>
      <c r="B266" s="74" t="s">
        <v>203</v>
      </c>
      <c r="C266" s="21" t="s">
        <v>1284</v>
      </c>
      <c r="D266" s="22" t="s">
        <v>1347</v>
      </c>
      <c r="E266" s="32" t="s">
        <v>1218</v>
      </c>
      <c r="F266" s="24">
        <v>43557</v>
      </c>
      <c r="G266" s="56" t="s">
        <v>1392</v>
      </c>
      <c r="H266" s="22" t="s">
        <v>172</v>
      </c>
      <c r="I266" s="49"/>
      <c r="J266" s="49"/>
      <c r="K266" s="118">
        <v>43557</v>
      </c>
      <c r="L266" s="118">
        <v>43922</v>
      </c>
      <c r="M266" s="22" t="str">
        <f t="shared" si="6"/>
        <v>50%</v>
      </c>
      <c r="N266" s="61"/>
    </row>
    <row r="267" spans="1:14" ht="60" x14ac:dyDescent="0.25">
      <c r="A267" s="75" t="s">
        <v>1143</v>
      </c>
      <c r="B267" s="74" t="s">
        <v>1340</v>
      </c>
      <c r="C267" s="21" t="s">
        <v>1285</v>
      </c>
      <c r="D267" s="22" t="s">
        <v>1348</v>
      </c>
      <c r="E267" s="32" t="s">
        <v>1219</v>
      </c>
      <c r="F267" s="24">
        <v>43557</v>
      </c>
      <c r="G267" s="56">
        <v>80000000</v>
      </c>
      <c r="H267" s="22" t="s">
        <v>1008</v>
      </c>
      <c r="I267" s="49"/>
      <c r="J267" s="49"/>
      <c r="K267" s="118">
        <v>43558</v>
      </c>
      <c r="L267" s="118">
        <v>43648</v>
      </c>
      <c r="M267" s="22" t="str">
        <f t="shared" si="6"/>
        <v>100%</v>
      </c>
      <c r="N267" s="61"/>
    </row>
    <row r="268" spans="1:14" ht="60" x14ac:dyDescent="0.25">
      <c r="A268" s="75" t="s">
        <v>1144</v>
      </c>
      <c r="B268" s="21" t="s">
        <v>203</v>
      </c>
      <c r="C268" s="21" t="s">
        <v>1286</v>
      </c>
      <c r="D268" s="22" t="s">
        <v>214</v>
      </c>
      <c r="E268" s="32" t="s">
        <v>274</v>
      </c>
      <c r="F268" s="24">
        <v>43557</v>
      </c>
      <c r="G268" s="56">
        <v>2195823052</v>
      </c>
      <c r="H268" s="21" t="s">
        <v>1395</v>
      </c>
      <c r="I268" s="49"/>
      <c r="J268" s="118"/>
      <c r="K268" s="118">
        <v>43563</v>
      </c>
      <c r="L268" s="118">
        <v>43830</v>
      </c>
      <c r="M268" s="22" t="str">
        <f t="shared" si="6"/>
        <v>66%</v>
      </c>
      <c r="N268" s="61"/>
    </row>
    <row r="269" spans="1:14" ht="36" x14ac:dyDescent="0.25">
      <c r="A269" s="75" t="s">
        <v>1145</v>
      </c>
      <c r="B269" s="74" t="s">
        <v>263</v>
      </c>
      <c r="C269" s="21" t="s">
        <v>1287</v>
      </c>
      <c r="D269" s="22" t="s">
        <v>1349</v>
      </c>
      <c r="E269" s="32" t="s">
        <v>1220</v>
      </c>
      <c r="F269" s="24">
        <v>43559</v>
      </c>
      <c r="G269" s="56">
        <v>10829000</v>
      </c>
      <c r="H269" s="21" t="s">
        <v>180</v>
      </c>
      <c r="I269" s="49"/>
      <c r="J269" s="49"/>
      <c r="K269" s="118">
        <v>43560</v>
      </c>
      <c r="L269" s="118">
        <v>43620</v>
      </c>
      <c r="M269" s="22" t="str">
        <f t="shared" si="6"/>
        <v>100%</v>
      </c>
      <c r="N269" s="61"/>
    </row>
    <row r="270" spans="1:14" ht="60" x14ac:dyDescent="0.25">
      <c r="A270" s="75" t="s">
        <v>1146</v>
      </c>
      <c r="B270" s="74" t="s">
        <v>1049</v>
      </c>
      <c r="C270" s="21" t="s">
        <v>1288</v>
      </c>
      <c r="D270" s="22" t="s">
        <v>1350</v>
      </c>
      <c r="E270" s="32" t="s">
        <v>1410</v>
      </c>
      <c r="F270" s="24">
        <v>43559</v>
      </c>
      <c r="G270" s="56">
        <v>25044459</v>
      </c>
      <c r="H270" s="21" t="s">
        <v>181</v>
      </c>
      <c r="I270" s="49"/>
      <c r="J270" s="49"/>
      <c r="K270" s="118">
        <v>43559</v>
      </c>
      <c r="L270" s="118">
        <v>43772</v>
      </c>
      <c r="M270" s="22" t="str">
        <f t="shared" si="6"/>
        <v>84%</v>
      </c>
      <c r="N270" s="61"/>
    </row>
    <row r="271" spans="1:14" ht="60" x14ac:dyDescent="0.25">
      <c r="A271" s="75" t="s">
        <v>1147</v>
      </c>
      <c r="B271" s="22" t="s">
        <v>1339</v>
      </c>
      <c r="C271" s="21" t="s">
        <v>287</v>
      </c>
      <c r="D271" s="22" t="s">
        <v>213</v>
      </c>
      <c r="E271" s="32" t="s">
        <v>1221</v>
      </c>
      <c r="F271" s="24">
        <v>43560</v>
      </c>
      <c r="G271" s="56">
        <v>4801266703</v>
      </c>
      <c r="H271" s="21" t="s">
        <v>181</v>
      </c>
      <c r="I271" s="49"/>
      <c r="J271" s="49"/>
      <c r="K271" s="118">
        <v>43563</v>
      </c>
      <c r="L271" s="118">
        <v>43776</v>
      </c>
      <c r="M271" s="22" t="str">
        <f t="shared" si="6"/>
        <v>82%</v>
      </c>
      <c r="N271" s="61"/>
    </row>
    <row r="272" spans="1:14" ht="72" x14ac:dyDescent="0.25">
      <c r="A272" s="75" t="s">
        <v>1148</v>
      </c>
      <c r="B272" s="21" t="s">
        <v>1341</v>
      </c>
      <c r="C272" s="21" t="s">
        <v>1289</v>
      </c>
      <c r="D272" s="22" t="s">
        <v>1351</v>
      </c>
      <c r="E272" s="32" t="s">
        <v>1222</v>
      </c>
      <c r="F272" s="24">
        <v>43564</v>
      </c>
      <c r="G272" s="56">
        <v>1887548000</v>
      </c>
      <c r="H272" s="21" t="s">
        <v>1396</v>
      </c>
      <c r="I272" s="49"/>
      <c r="J272" s="49"/>
      <c r="K272" s="118">
        <v>43565</v>
      </c>
      <c r="L272" s="118">
        <v>43784</v>
      </c>
      <c r="M272" s="22" t="str">
        <f t="shared" si="6"/>
        <v>79%</v>
      </c>
      <c r="N272" s="61"/>
    </row>
    <row r="273" spans="1:14" ht="60" x14ac:dyDescent="0.25">
      <c r="A273" s="75" t="s">
        <v>1149</v>
      </c>
      <c r="B273" s="74" t="s">
        <v>203</v>
      </c>
      <c r="C273" s="21" t="s">
        <v>1290</v>
      </c>
      <c r="D273" s="22" t="s">
        <v>1352</v>
      </c>
      <c r="E273" s="32" t="s">
        <v>1223</v>
      </c>
      <c r="F273" s="24">
        <v>43566</v>
      </c>
      <c r="G273" s="108" t="s">
        <v>1393</v>
      </c>
      <c r="H273" s="21" t="s">
        <v>172</v>
      </c>
      <c r="I273" s="49"/>
      <c r="J273" s="49"/>
      <c r="K273" s="118">
        <v>43566</v>
      </c>
      <c r="L273" s="118">
        <v>43931</v>
      </c>
      <c r="M273" s="22" t="str">
        <f t="shared" si="6"/>
        <v>47%</v>
      </c>
      <c r="N273" s="61"/>
    </row>
    <row r="274" spans="1:14" ht="60" x14ac:dyDescent="0.25">
      <c r="A274" s="75" t="s">
        <v>1150</v>
      </c>
      <c r="B274" s="21" t="s">
        <v>1342</v>
      </c>
      <c r="C274" s="21" t="s">
        <v>1291</v>
      </c>
      <c r="D274" s="22" t="s">
        <v>1353</v>
      </c>
      <c r="E274" s="32" t="s">
        <v>1224</v>
      </c>
      <c r="F274" s="24">
        <v>43577</v>
      </c>
      <c r="G274" s="56">
        <v>150000000</v>
      </c>
      <c r="H274" s="21" t="s">
        <v>179</v>
      </c>
      <c r="I274" s="49"/>
      <c r="J274" s="49"/>
      <c r="K274" s="118">
        <v>43577</v>
      </c>
      <c r="L274" s="118">
        <v>43820</v>
      </c>
      <c r="M274" s="22" t="str">
        <f t="shared" si="6"/>
        <v>66%</v>
      </c>
      <c r="N274" s="61"/>
    </row>
    <row r="275" spans="1:14" ht="24" x14ac:dyDescent="0.25">
      <c r="A275" s="75" t="s">
        <v>1151</v>
      </c>
      <c r="B275" s="22" t="s">
        <v>1049</v>
      </c>
      <c r="C275" s="21" t="s">
        <v>1292</v>
      </c>
      <c r="D275" s="22" t="s">
        <v>1354</v>
      </c>
      <c r="E275" s="32" t="s">
        <v>1225</v>
      </c>
      <c r="F275" s="24">
        <v>43578</v>
      </c>
      <c r="G275" s="56">
        <v>64319083</v>
      </c>
      <c r="H275" s="21" t="s">
        <v>180</v>
      </c>
      <c r="I275" s="49"/>
      <c r="J275" s="49"/>
      <c r="K275" s="118">
        <v>43580</v>
      </c>
      <c r="L275" s="118">
        <v>43640</v>
      </c>
      <c r="M275" s="22" t="str">
        <f t="shared" si="6"/>
        <v>100%</v>
      </c>
      <c r="N275" s="61"/>
    </row>
    <row r="276" spans="1:14" ht="72" x14ac:dyDescent="0.25">
      <c r="A276" s="75" t="s">
        <v>1152</v>
      </c>
      <c r="B276" s="74" t="s">
        <v>1049</v>
      </c>
      <c r="C276" s="21" t="s">
        <v>1293</v>
      </c>
      <c r="D276" s="22" t="s">
        <v>1355</v>
      </c>
      <c r="E276" s="32" t="s">
        <v>1226</v>
      </c>
      <c r="F276" s="24">
        <v>43580</v>
      </c>
      <c r="G276" s="56">
        <v>29000173</v>
      </c>
      <c r="H276" s="21" t="s">
        <v>179</v>
      </c>
      <c r="I276" s="49"/>
      <c r="J276" s="49"/>
      <c r="K276" s="118">
        <v>43580</v>
      </c>
      <c r="L276" s="118">
        <v>43823</v>
      </c>
      <c r="M276" s="22" t="str">
        <f t="shared" si="6"/>
        <v>65%</v>
      </c>
      <c r="N276" s="61"/>
    </row>
    <row r="277" spans="1:14" ht="72" x14ac:dyDescent="0.25">
      <c r="A277" s="75" t="s">
        <v>1153</v>
      </c>
      <c r="B277" s="74" t="s">
        <v>1340</v>
      </c>
      <c r="C277" s="21" t="s">
        <v>1294</v>
      </c>
      <c r="D277" s="22" t="s">
        <v>1356</v>
      </c>
      <c r="E277" s="32" t="s">
        <v>1227</v>
      </c>
      <c r="F277" s="24">
        <v>43580</v>
      </c>
      <c r="G277" s="56">
        <v>83000000</v>
      </c>
      <c r="H277" s="21" t="s">
        <v>174</v>
      </c>
      <c r="I277" s="49"/>
      <c r="J277" s="49"/>
      <c r="K277" s="118">
        <v>43581</v>
      </c>
      <c r="L277" s="118">
        <v>43733</v>
      </c>
      <c r="M277" s="22" t="str">
        <f t="shared" si="6"/>
        <v>100%</v>
      </c>
      <c r="N277" s="61"/>
    </row>
    <row r="278" spans="1:14" ht="60" x14ac:dyDescent="0.25">
      <c r="A278" s="75" t="s">
        <v>1154</v>
      </c>
      <c r="B278" s="74" t="s">
        <v>203</v>
      </c>
      <c r="C278" s="21" t="s">
        <v>661</v>
      </c>
      <c r="D278" s="22" t="s">
        <v>993</v>
      </c>
      <c r="E278" s="32" t="s">
        <v>1228</v>
      </c>
      <c r="F278" s="24">
        <v>43580</v>
      </c>
      <c r="G278" s="56">
        <v>292837056</v>
      </c>
      <c r="H278" s="21" t="s">
        <v>1397</v>
      </c>
      <c r="I278" s="49"/>
      <c r="J278" s="49"/>
      <c r="K278" s="118">
        <v>43580</v>
      </c>
      <c r="L278" s="118">
        <v>43830</v>
      </c>
      <c r="M278" s="22" t="str">
        <f t="shared" si="6"/>
        <v>63%</v>
      </c>
      <c r="N278" s="61"/>
    </row>
    <row r="279" spans="1:14" ht="60" x14ac:dyDescent="0.25">
      <c r="A279" s="75" t="s">
        <v>1155</v>
      </c>
      <c r="B279" s="74" t="s">
        <v>263</v>
      </c>
      <c r="C279" s="21" t="s">
        <v>1295</v>
      </c>
      <c r="D279" s="22" t="s">
        <v>1357</v>
      </c>
      <c r="E279" s="32" t="s">
        <v>1229</v>
      </c>
      <c r="F279" s="24">
        <v>43580</v>
      </c>
      <c r="G279" s="56">
        <v>7311300</v>
      </c>
      <c r="H279" s="21" t="s">
        <v>180</v>
      </c>
      <c r="I279" s="49"/>
      <c r="J279" s="49"/>
      <c r="K279" s="118">
        <v>43584</v>
      </c>
      <c r="L279" s="118">
        <v>43644</v>
      </c>
      <c r="M279" s="22" t="str">
        <f t="shared" si="6"/>
        <v>100%</v>
      </c>
      <c r="N279" s="61"/>
    </row>
    <row r="280" spans="1:14" ht="48" x14ac:dyDescent="0.25">
      <c r="A280" s="75" t="s">
        <v>1156</v>
      </c>
      <c r="B280" s="74" t="s">
        <v>1049</v>
      </c>
      <c r="C280" s="21" t="s">
        <v>1296</v>
      </c>
      <c r="D280" s="22" t="s">
        <v>1358</v>
      </c>
      <c r="E280" s="32" t="s">
        <v>1230</v>
      </c>
      <c r="F280" s="24">
        <v>43584</v>
      </c>
      <c r="G280" s="56">
        <v>19687500</v>
      </c>
      <c r="H280" s="21" t="s">
        <v>181</v>
      </c>
      <c r="I280" s="49"/>
      <c r="J280" s="49"/>
      <c r="K280" s="118">
        <v>43585</v>
      </c>
      <c r="L280" s="118">
        <v>43798</v>
      </c>
      <c r="M280" s="22" t="str">
        <f t="shared" si="6"/>
        <v>72%</v>
      </c>
      <c r="N280" s="61"/>
    </row>
    <row r="281" spans="1:14" ht="84" x14ac:dyDescent="0.25">
      <c r="A281" s="75" t="s">
        <v>1157</v>
      </c>
      <c r="B281" s="74" t="s">
        <v>1340</v>
      </c>
      <c r="C281" s="21" t="s">
        <v>1297</v>
      </c>
      <c r="D281" s="22" t="s">
        <v>1359</v>
      </c>
      <c r="E281" s="32" t="s">
        <v>1231</v>
      </c>
      <c r="F281" s="24">
        <v>43584</v>
      </c>
      <c r="G281" s="56">
        <v>7140000</v>
      </c>
      <c r="H281" s="21" t="s">
        <v>181</v>
      </c>
      <c r="I281" s="49"/>
      <c r="J281" s="49"/>
      <c r="K281" s="118">
        <v>43585</v>
      </c>
      <c r="L281" s="118">
        <v>43798</v>
      </c>
      <c r="M281" s="22" t="str">
        <f t="shared" si="6"/>
        <v>72%</v>
      </c>
      <c r="N281" s="61"/>
    </row>
    <row r="282" spans="1:14" ht="84" x14ac:dyDescent="0.25">
      <c r="A282" s="75" t="s">
        <v>1158</v>
      </c>
      <c r="B282" s="21" t="s">
        <v>1340</v>
      </c>
      <c r="C282" s="21" t="s">
        <v>1298</v>
      </c>
      <c r="D282" s="22" t="s">
        <v>1360</v>
      </c>
      <c r="E282" s="32" t="s">
        <v>1232</v>
      </c>
      <c r="F282" s="24">
        <v>43585</v>
      </c>
      <c r="G282" s="56">
        <v>1000000000</v>
      </c>
      <c r="H282" s="21" t="s">
        <v>179</v>
      </c>
      <c r="I282" s="49"/>
      <c r="J282" s="49"/>
      <c r="K282" s="118">
        <v>43586</v>
      </c>
      <c r="L282" s="118">
        <v>43830</v>
      </c>
      <c r="M282" s="22" t="str">
        <f t="shared" si="6"/>
        <v>62%</v>
      </c>
      <c r="N282" s="61"/>
    </row>
    <row r="283" spans="1:14" ht="72" x14ac:dyDescent="0.25">
      <c r="A283" s="75" t="s">
        <v>1159</v>
      </c>
      <c r="B283" s="74" t="s">
        <v>1340</v>
      </c>
      <c r="C283" s="21" t="s">
        <v>1101</v>
      </c>
      <c r="D283" s="22" t="s">
        <v>1124</v>
      </c>
      <c r="E283" s="32" t="s">
        <v>1233</v>
      </c>
      <c r="F283" s="24">
        <v>43585</v>
      </c>
      <c r="G283" s="56">
        <v>137171288</v>
      </c>
      <c r="H283" s="21" t="s">
        <v>179</v>
      </c>
      <c r="I283" s="49"/>
      <c r="J283" s="49"/>
      <c r="K283" s="118">
        <v>43585</v>
      </c>
      <c r="L283" s="118">
        <v>43828</v>
      </c>
      <c r="M283" s="22" t="str">
        <f t="shared" si="6"/>
        <v>63%</v>
      </c>
      <c r="N283" s="61"/>
    </row>
    <row r="284" spans="1:14" ht="60" x14ac:dyDescent="0.25">
      <c r="A284" s="75" t="s">
        <v>1160</v>
      </c>
      <c r="B284" s="74" t="s">
        <v>243</v>
      </c>
      <c r="C284" s="21" t="s">
        <v>1299</v>
      </c>
      <c r="D284" s="22" t="s">
        <v>1361</v>
      </c>
      <c r="E284" s="32" t="s">
        <v>1234</v>
      </c>
      <c r="F284" s="24">
        <v>43585</v>
      </c>
      <c r="G284" s="56">
        <v>36000000</v>
      </c>
      <c r="H284" s="21" t="s">
        <v>179</v>
      </c>
      <c r="I284" s="49"/>
      <c r="J284" s="49"/>
      <c r="K284" s="118">
        <v>43585</v>
      </c>
      <c r="L284" s="118">
        <v>43828</v>
      </c>
      <c r="M284" s="22" t="str">
        <f t="shared" si="6"/>
        <v>63%</v>
      </c>
      <c r="N284" s="61"/>
    </row>
    <row r="285" spans="1:14" ht="60" x14ac:dyDescent="0.25">
      <c r="A285" s="75" t="s">
        <v>1161</v>
      </c>
      <c r="B285" s="74" t="s">
        <v>203</v>
      </c>
      <c r="C285" s="21" t="s">
        <v>614</v>
      </c>
      <c r="D285" s="22" t="s">
        <v>855</v>
      </c>
      <c r="E285" s="32" t="s">
        <v>1235</v>
      </c>
      <c r="F285" s="24">
        <v>43585</v>
      </c>
      <c r="G285" s="56">
        <v>97295588</v>
      </c>
      <c r="H285" s="21" t="s">
        <v>1007</v>
      </c>
      <c r="I285" s="47" t="s">
        <v>1599</v>
      </c>
      <c r="J285" s="21" t="s">
        <v>1418</v>
      </c>
      <c r="K285" s="118">
        <v>43586</v>
      </c>
      <c r="L285" s="118">
        <v>43769</v>
      </c>
      <c r="M285" s="22" t="str">
        <f t="shared" si="6"/>
        <v>83%</v>
      </c>
      <c r="N285" s="61"/>
    </row>
    <row r="286" spans="1:14" ht="48" x14ac:dyDescent="0.25">
      <c r="A286" s="75" t="s">
        <v>1162</v>
      </c>
      <c r="B286" s="74" t="s">
        <v>203</v>
      </c>
      <c r="C286" s="21" t="s">
        <v>614</v>
      </c>
      <c r="D286" s="22" t="s">
        <v>855</v>
      </c>
      <c r="E286" s="32" t="s">
        <v>148</v>
      </c>
      <c r="F286" s="24">
        <v>43585</v>
      </c>
      <c r="G286" s="56">
        <v>20408516</v>
      </c>
      <c r="H286" s="21" t="s">
        <v>1007</v>
      </c>
      <c r="I286" s="38" t="s">
        <v>1599</v>
      </c>
      <c r="J286" s="21" t="s">
        <v>1418</v>
      </c>
      <c r="K286" s="118">
        <v>43586</v>
      </c>
      <c r="L286" s="118">
        <v>43769</v>
      </c>
      <c r="M286" s="22" t="str">
        <f t="shared" si="6"/>
        <v>83%</v>
      </c>
      <c r="N286" s="61"/>
    </row>
    <row r="287" spans="1:14" ht="72" x14ac:dyDescent="0.25">
      <c r="A287" s="75" t="s">
        <v>1163</v>
      </c>
      <c r="B287" s="74" t="s">
        <v>203</v>
      </c>
      <c r="C287" s="21" t="s">
        <v>614</v>
      </c>
      <c r="D287" s="22" t="s">
        <v>855</v>
      </c>
      <c r="E287" s="32" t="s">
        <v>1236</v>
      </c>
      <c r="F287" s="24">
        <v>43585</v>
      </c>
      <c r="G287" s="56">
        <v>24151260</v>
      </c>
      <c r="H287" s="21" t="s">
        <v>1007</v>
      </c>
      <c r="I287" s="21" t="s">
        <v>1599</v>
      </c>
      <c r="J287" s="21" t="s">
        <v>1418</v>
      </c>
      <c r="K287" s="118">
        <v>43586</v>
      </c>
      <c r="L287" s="118">
        <v>43769</v>
      </c>
      <c r="M287" s="22" t="str">
        <f t="shared" si="6"/>
        <v>83%</v>
      </c>
      <c r="N287" s="61"/>
    </row>
    <row r="288" spans="1:14" ht="60" x14ac:dyDescent="0.25">
      <c r="A288" s="75" t="s">
        <v>1164</v>
      </c>
      <c r="B288" s="74" t="s">
        <v>203</v>
      </c>
      <c r="C288" s="21" t="s">
        <v>614</v>
      </c>
      <c r="D288" s="22" t="s">
        <v>855</v>
      </c>
      <c r="E288" s="32" t="s">
        <v>1237</v>
      </c>
      <c r="F288" s="24">
        <v>43585</v>
      </c>
      <c r="G288" s="56">
        <v>24275364</v>
      </c>
      <c r="H288" s="21" t="s">
        <v>1007</v>
      </c>
      <c r="I288" s="47" t="s">
        <v>1601</v>
      </c>
      <c r="J288" s="22" t="s">
        <v>1418</v>
      </c>
      <c r="K288" s="118">
        <v>43586</v>
      </c>
      <c r="L288" s="118">
        <v>43769</v>
      </c>
      <c r="M288" s="22" t="str">
        <f t="shared" si="6"/>
        <v>83%</v>
      </c>
      <c r="N288" s="61"/>
    </row>
    <row r="289" spans="1:14" ht="48" x14ac:dyDescent="0.25">
      <c r="A289" s="75" t="s">
        <v>1165</v>
      </c>
      <c r="B289" s="74" t="s">
        <v>1343</v>
      </c>
      <c r="C289" s="21" t="s">
        <v>1300</v>
      </c>
      <c r="D289" s="22" t="s">
        <v>1362</v>
      </c>
      <c r="E289" s="32" t="s">
        <v>1238</v>
      </c>
      <c r="F289" s="24">
        <v>43585</v>
      </c>
      <c r="G289" s="56">
        <v>201496244</v>
      </c>
      <c r="H289" s="21" t="s">
        <v>1398</v>
      </c>
      <c r="I289" s="49"/>
      <c r="J289" s="49"/>
      <c r="K289" s="118">
        <v>43587</v>
      </c>
      <c r="L289" s="118">
        <v>43830</v>
      </c>
      <c r="M289" s="22" t="str">
        <f t="shared" si="6"/>
        <v>62%</v>
      </c>
      <c r="N289" s="61"/>
    </row>
    <row r="290" spans="1:14" ht="60" x14ac:dyDescent="0.25">
      <c r="A290" s="75" t="s">
        <v>1166</v>
      </c>
      <c r="B290" s="74" t="s">
        <v>203</v>
      </c>
      <c r="C290" s="21" t="s">
        <v>1301</v>
      </c>
      <c r="D290" s="22" t="s">
        <v>1363</v>
      </c>
      <c r="E290" s="32" t="s">
        <v>1239</v>
      </c>
      <c r="F290" s="24">
        <v>43585</v>
      </c>
      <c r="G290" s="108" t="s">
        <v>1394</v>
      </c>
      <c r="H290" s="21" t="s">
        <v>172</v>
      </c>
      <c r="I290" s="49"/>
      <c r="J290" s="49"/>
      <c r="K290" s="118">
        <v>43585</v>
      </c>
      <c r="L290" s="118">
        <v>43950</v>
      </c>
      <c r="M290" s="22" t="str">
        <f t="shared" si="6"/>
        <v>42%</v>
      </c>
      <c r="N290" s="61"/>
    </row>
    <row r="291" spans="1:14" ht="60" x14ac:dyDescent="0.25">
      <c r="A291" s="75" t="s">
        <v>1167</v>
      </c>
      <c r="B291" s="74" t="s">
        <v>1339</v>
      </c>
      <c r="C291" s="21" t="s">
        <v>1302</v>
      </c>
      <c r="D291" s="22" t="s">
        <v>1364</v>
      </c>
      <c r="E291" s="32" t="s">
        <v>1240</v>
      </c>
      <c r="F291" s="24">
        <v>43588</v>
      </c>
      <c r="G291" s="56">
        <v>19800000</v>
      </c>
      <c r="H291" s="21" t="s">
        <v>1399</v>
      </c>
      <c r="I291" s="49"/>
      <c r="J291" s="49"/>
      <c r="K291" s="118">
        <v>43591</v>
      </c>
      <c r="L291" s="118">
        <v>43605</v>
      </c>
      <c r="M291" s="22" t="str">
        <f t="shared" si="6"/>
        <v>100%</v>
      </c>
      <c r="N291" s="61"/>
    </row>
    <row r="292" spans="1:14" ht="84" x14ac:dyDescent="0.25">
      <c r="A292" s="75" t="s">
        <v>1168</v>
      </c>
      <c r="B292" s="74" t="s">
        <v>1344</v>
      </c>
      <c r="C292" s="21" t="s">
        <v>1303</v>
      </c>
      <c r="D292" s="22" t="s">
        <v>1365</v>
      </c>
      <c r="E292" s="32" t="s">
        <v>1241</v>
      </c>
      <c r="F292" s="24">
        <v>43588</v>
      </c>
      <c r="G292" s="56">
        <v>12500000</v>
      </c>
      <c r="H292" s="21" t="s">
        <v>174</v>
      </c>
      <c r="I292" s="49"/>
      <c r="J292" s="49"/>
      <c r="K292" s="118">
        <v>43588</v>
      </c>
      <c r="L292" s="118">
        <v>43740</v>
      </c>
      <c r="M292" s="22" t="str">
        <f t="shared" si="6"/>
        <v>99%</v>
      </c>
      <c r="N292" s="61"/>
    </row>
    <row r="293" spans="1:14" ht="72" x14ac:dyDescent="0.25">
      <c r="A293" s="75" t="s">
        <v>1169</v>
      </c>
      <c r="B293" s="74" t="s">
        <v>1344</v>
      </c>
      <c r="C293" s="21" t="s">
        <v>1304</v>
      </c>
      <c r="D293" s="22" t="s">
        <v>1366</v>
      </c>
      <c r="E293" s="32" t="s">
        <v>1242</v>
      </c>
      <c r="F293" s="24">
        <v>43588</v>
      </c>
      <c r="G293" s="56">
        <v>12500000</v>
      </c>
      <c r="H293" s="21" t="s">
        <v>174</v>
      </c>
      <c r="I293" s="49"/>
      <c r="J293" s="49"/>
      <c r="K293" s="118">
        <v>43588</v>
      </c>
      <c r="L293" s="118">
        <v>43740</v>
      </c>
      <c r="M293" s="22" t="str">
        <f t="shared" si="6"/>
        <v>99%</v>
      </c>
      <c r="N293" s="61"/>
    </row>
    <row r="294" spans="1:14" ht="96" x14ac:dyDescent="0.25">
      <c r="A294" s="75" t="s">
        <v>1170</v>
      </c>
      <c r="B294" s="74" t="s">
        <v>1344</v>
      </c>
      <c r="C294" s="21" t="s">
        <v>1305</v>
      </c>
      <c r="D294" s="22" t="s">
        <v>1367</v>
      </c>
      <c r="E294" s="32" t="s">
        <v>1243</v>
      </c>
      <c r="F294" s="24">
        <v>43591</v>
      </c>
      <c r="G294" s="56">
        <v>12500000</v>
      </c>
      <c r="H294" s="21" t="s">
        <v>174</v>
      </c>
      <c r="I294" s="49"/>
      <c r="J294" s="49"/>
      <c r="K294" s="118">
        <v>43591</v>
      </c>
      <c r="L294" s="118">
        <v>43743</v>
      </c>
      <c r="M294" s="22" t="str">
        <f t="shared" si="6"/>
        <v>97%</v>
      </c>
      <c r="N294" s="61"/>
    </row>
    <row r="295" spans="1:14" ht="48" x14ac:dyDescent="0.25">
      <c r="A295" s="75" t="s">
        <v>1171</v>
      </c>
      <c r="B295" s="74" t="s">
        <v>1049</v>
      </c>
      <c r="C295" s="21" t="s">
        <v>1306</v>
      </c>
      <c r="D295" s="22" t="s">
        <v>1368</v>
      </c>
      <c r="E295" s="32" t="s">
        <v>1244</v>
      </c>
      <c r="F295" s="24">
        <v>43591</v>
      </c>
      <c r="G295" s="56">
        <v>19687500</v>
      </c>
      <c r="H295" s="21" t="s">
        <v>181</v>
      </c>
      <c r="I295" s="49"/>
      <c r="J295" s="49"/>
      <c r="K295" s="118">
        <v>43591</v>
      </c>
      <c r="L295" s="118">
        <v>43804</v>
      </c>
      <c r="M295" s="22" t="str">
        <f t="shared" si="6"/>
        <v>69%</v>
      </c>
      <c r="N295" s="61"/>
    </row>
    <row r="296" spans="1:14" ht="36" x14ac:dyDescent="0.25">
      <c r="A296" s="75" t="s">
        <v>1172</v>
      </c>
      <c r="B296" s="74" t="s">
        <v>1343</v>
      </c>
      <c r="C296" s="21" t="s">
        <v>1307</v>
      </c>
      <c r="D296" s="22" t="s">
        <v>1369</v>
      </c>
      <c r="E296" s="23" t="s">
        <v>1245</v>
      </c>
      <c r="F296" s="24">
        <v>43594</v>
      </c>
      <c r="G296" s="56">
        <v>8467445</v>
      </c>
      <c r="H296" s="21" t="s">
        <v>180</v>
      </c>
      <c r="I296" s="49"/>
      <c r="J296" s="49"/>
      <c r="K296" s="118">
        <v>43594</v>
      </c>
      <c r="L296" s="118">
        <v>43654</v>
      </c>
      <c r="M296" s="22" t="str">
        <f t="shared" si="6"/>
        <v>100%</v>
      </c>
      <c r="N296" s="61"/>
    </row>
    <row r="297" spans="1:14" ht="84" x14ac:dyDescent="0.25">
      <c r="A297" s="75" t="s">
        <v>1173</v>
      </c>
      <c r="B297" s="74" t="s">
        <v>243</v>
      </c>
      <c r="C297" s="21" t="s">
        <v>202</v>
      </c>
      <c r="D297" s="22" t="s">
        <v>199</v>
      </c>
      <c r="E297" s="23" t="s">
        <v>1246</v>
      </c>
      <c r="F297" s="24">
        <v>43594</v>
      </c>
      <c r="G297" s="56">
        <v>900450000</v>
      </c>
      <c r="H297" s="21" t="s">
        <v>1007</v>
      </c>
      <c r="I297" s="21" t="s">
        <v>1591</v>
      </c>
      <c r="J297" s="21" t="s">
        <v>1592</v>
      </c>
      <c r="K297" s="118">
        <v>43594</v>
      </c>
      <c r="L297" s="118">
        <v>43746</v>
      </c>
      <c r="M297" s="22" t="str">
        <f t="shared" si="6"/>
        <v>95%</v>
      </c>
      <c r="N297" s="61"/>
    </row>
    <row r="298" spans="1:14" ht="60" x14ac:dyDescent="0.25">
      <c r="A298" s="75" t="s">
        <v>1174</v>
      </c>
      <c r="B298" s="74" t="s">
        <v>1343</v>
      </c>
      <c r="C298" s="21" t="s">
        <v>1308</v>
      </c>
      <c r="D298" s="22" t="s">
        <v>1370</v>
      </c>
      <c r="E298" s="23" t="s">
        <v>1247</v>
      </c>
      <c r="F298" s="24">
        <v>43595</v>
      </c>
      <c r="G298" s="36">
        <v>50000000</v>
      </c>
      <c r="H298" s="22" t="s">
        <v>174</v>
      </c>
      <c r="I298" s="49"/>
      <c r="J298" s="49"/>
      <c r="K298" s="118">
        <v>43595</v>
      </c>
      <c r="L298" s="118">
        <v>43747</v>
      </c>
      <c r="M298" s="22" t="str">
        <f t="shared" si="6"/>
        <v>94%</v>
      </c>
      <c r="N298" s="61"/>
    </row>
    <row r="299" spans="1:14" ht="60" x14ac:dyDescent="0.25">
      <c r="A299" s="75" t="s">
        <v>1175</v>
      </c>
      <c r="B299" s="74" t="s">
        <v>1342</v>
      </c>
      <c r="C299" s="21" t="s">
        <v>1309</v>
      </c>
      <c r="D299" s="22" t="s">
        <v>1371</v>
      </c>
      <c r="E299" s="23" t="s">
        <v>1248</v>
      </c>
      <c r="F299" s="24">
        <v>43598</v>
      </c>
      <c r="G299" s="36">
        <v>50000000</v>
      </c>
      <c r="H299" s="22" t="s">
        <v>1007</v>
      </c>
      <c r="I299" s="49"/>
      <c r="J299" s="49"/>
      <c r="K299" s="118">
        <v>43598</v>
      </c>
      <c r="L299" s="118">
        <v>43720</v>
      </c>
      <c r="M299" s="22" t="str">
        <f t="shared" si="6"/>
        <v>100%</v>
      </c>
      <c r="N299" s="61"/>
    </row>
    <row r="300" spans="1:14" ht="60" x14ac:dyDescent="0.25">
      <c r="A300" s="75" t="s">
        <v>1176</v>
      </c>
      <c r="B300" s="74" t="s">
        <v>1339</v>
      </c>
      <c r="C300" s="21" t="s">
        <v>67</v>
      </c>
      <c r="D300" s="22" t="s">
        <v>962</v>
      </c>
      <c r="E300" s="23" t="s">
        <v>1249</v>
      </c>
      <c r="F300" s="24">
        <v>43599</v>
      </c>
      <c r="G300" s="36">
        <v>200000000</v>
      </c>
      <c r="H300" s="22" t="s">
        <v>180</v>
      </c>
      <c r="I300" s="21" t="s">
        <v>1421</v>
      </c>
      <c r="J300" s="22" t="s">
        <v>1422</v>
      </c>
      <c r="K300" s="118">
        <v>43567</v>
      </c>
      <c r="L300" s="118">
        <v>43688</v>
      </c>
      <c r="M300" s="22" t="str">
        <f t="shared" si="6"/>
        <v>100%</v>
      </c>
      <c r="N300" s="61"/>
    </row>
    <row r="301" spans="1:14" ht="72" x14ac:dyDescent="0.25">
      <c r="A301" s="75" t="s">
        <v>1177</v>
      </c>
      <c r="B301" s="21" t="s">
        <v>1343</v>
      </c>
      <c r="C301" s="21" t="s">
        <v>1310</v>
      </c>
      <c r="D301" s="22" t="s">
        <v>1372</v>
      </c>
      <c r="E301" s="23" t="s">
        <v>1250</v>
      </c>
      <c r="F301" s="24">
        <v>43599</v>
      </c>
      <c r="G301" s="36">
        <v>22400000</v>
      </c>
      <c r="H301" s="21" t="s">
        <v>1400</v>
      </c>
      <c r="I301" s="49"/>
      <c r="J301" s="49"/>
      <c r="K301" s="118">
        <v>43599</v>
      </c>
      <c r="L301" s="118">
        <v>43830</v>
      </c>
      <c r="M301" s="22" t="str">
        <f t="shared" si="6"/>
        <v>60%</v>
      </c>
      <c r="N301" s="61"/>
    </row>
    <row r="302" spans="1:14" ht="60" x14ac:dyDescent="0.25">
      <c r="A302" s="75" t="s">
        <v>1178</v>
      </c>
      <c r="B302" s="74" t="s">
        <v>263</v>
      </c>
      <c r="C302" s="21" t="s">
        <v>1311</v>
      </c>
      <c r="D302" s="22" t="s">
        <v>1373</v>
      </c>
      <c r="E302" s="23" t="s">
        <v>1251</v>
      </c>
      <c r="F302" s="24">
        <v>43600</v>
      </c>
      <c r="G302" s="36">
        <v>280000000</v>
      </c>
      <c r="H302" s="22" t="s">
        <v>181</v>
      </c>
      <c r="I302" s="49"/>
      <c r="J302" s="49"/>
      <c r="K302" s="118">
        <v>43600</v>
      </c>
      <c r="L302" s="118">
        <v>43813</v>
      </c>
      <c r="M302" s="22" t="str">
        <f t="shared" si="6"/>
        <v>65%</v>
      </c>
      <c r="N302" s="61"/>
    </row>
    <row r="303" spans="1:14" s="54" customFormat="1" ht="36.75" x14ac:dyDescent="0.25">
      <c r="A303" s="75" t="s">
        <v>1179</v>
      </c>
      <c r="B303" s="74" t="s">
        <v>1339</v>
      </c>
      <c r="C303" s="21" t="s">
        <v>1312</v>
      </c>
      <c r="D303" s="22" t="s">
        <v>1374</v>
      </c>
      <c r="E303" s="23" t="s">
        <v>1252</v>
      </c>
      <c r="F303" s="24">
        <v>43601</v>
      </c>
      <c r="G303" s="36">
        <v>1438905699</v>
      </c>
      <c r="H303" s="22" t="s">
        <v>180</v>
      </c>
      <c r="I303" s="47" t="s">
        <v>1590</v>
      </c>
      <c r="J303" s="22" t="s">
        <v>1422</v>
      </c>
      <c r="K303" s="118">
        <v>43609</v>
      </c>
      <c r="L303" s="118">
        <v>43729</v>
      </c>
      <c r="M303" s="22" t="str">
        <f t="shared" si="6"/>
        <v>100%</v>
      </c>
      <c r="N303" s="101"/>
    </row>
    <row r="304" spans="1:14" ht="60" x14ac:dyDescent="0.25">
      <c r="A304" s="75" t="s">
        <v>1180</v>
      </c>
      <c r="B304" s="74" t="s">
        <v>1049</v>
      </c>
      <c r="C304" s="21" t="s">
        <v>131</v>
      </c>
      <c r="D304" s="22" t="s">
        <v>924</v>
      </c>
      <c r="E304" s="23" t="s">
        <v>1253</v>
      </c>
      <c r="F304" s="24">
        <v>43601</v>
      </c>
      <c r="G304" s="36">
        <v>375000000</v>
      </c>
      <c r="H304" s="22" t="s">
        <v>181</v>
      </c>
      <c r="I304" s="49"/>
      <c r="J304" s="49"/>
      <c r="K304" s="118">
        <v>43602</v>
      </c>
      <c r="L304" s="118">
        <v>43815</v>
      </c>
      <c r="M304" s="22" t="str">
        <f t="shared" si="6"/>
        <v>64%</v>
      </c>
      <c r="N304" s="61"/>
    </row>
    <row r="305" spans="1:14" ht="60" x14ac:dyDescent="0.25">
      <c r="A305" s="75" t="s">
        <v>1181</v>
      </c>
      <c r="B305" s="75" t="s">
        <v>1340</v>
      </c>
      <c r="C305" s="21" t="s">
        <v>1313</v>
      </c>
      <c r="D305" s="22" t="s">
        <v>1375</v>
      </c>
      <c r="E305" s="23" t="s">
        <v>1254</v>
      </c>
      <c r="F305" s="24">
        <v>43602</v>
      </c>
      <c r="G305" s="36">
        <v>400000000</v>
      </c>
      <c r="H305" s="22" t="s">
        <v>181</v>
      </c>
      <c r="I305" s="49"/>
      <c r="J305" s="49"/>
      <c r="K305" s="118">
        <v>43602</v>
      </c>
      <c r="L305" s="118">
        <v>43815</v>
      </c>
      <c r="M305" s="22" t="str">
        <f t="shared" si="6"/>
        <v>64%</v>
      </c>
      <c r="N305" s="61"/>
    </row>
    <row r="306" spans="1:14" ht="48" x14ac:dyDescent="0.25">
      <c r="A306" s="75" t="s">
        <v>1182</v>
      </c>
      <c r="B306" s="74" t="s">
        <v>263</v>
      </c>
      <c r="C306" s="21" t="s">
        <v>1314</v>
      </c>
      <c r="D306" s="22" t="s">
        <v>1376</v>
      </c>
      <c r="E306" s="23" t="s">
        <v>1255</v>
      </c>
      <c r="F306" s="24">
        <v>43602</v>
      </c>
      <c r="G306" s="36">
        <v>250000000</v>
      </c>
      <c r="H306" s="21" t="s">
        <v>1401</v>
      </c>
      <c r="I306" s="49"/>
      <c r="J306" s="49"/>
      <c r="K306" s="118">
        <v>43602</v>
      </c>
      <c r="L306" s="118">
        <v>43830</v>
      </c>
      <c r="M306" s="22" t="str">
        <f t="shared" si="6"/>
        <v>60%</v>
      </c>
      <c r="N306" s="61"/>
    </row>
    <row r="307" spans="1:14" ht="72" x14ac:dyDescent="0.25">
      <c r="A307" s="75" t="s">
        <v>1183</v>
      </c>
      <c r="B307" s="74" t="s">
        <v>1345</v>
      </c>
      <c r="C307" s="21" t="s">
        <v>1315</v>
      </c>
      <c r="D307" s="22" t="s">
        <v>1377</v>
      </c>
      <c r="E307" s="23" t="s">
        <v>1256</v>
      </c>
      <c r="F307" s="24">
        <v>43602</v>
      </c>
      <c r="G307" s="36">
        <v>13700000</v>
      </c>
      <c r="H307" s="21" t="s">
        <v>1402</v>
      </c>
      <c r="I307" s="49"/>
      <c r="J307" s="49"/>
      <c r="K307" s="118">
        <v>43602</v>
      </c>
      <c r="L307" s="118">
        <v>43741</v>
      </c>
      <c r="M307" s="22" t="str">
        <f t="shared" si="6"/>
        <v>98%</v>
      </c>
      <c r="N307" s="61"/>
    </row>
    <row r="308" spans="1:14" ht="84" x14ac:dyDescent="0.25">
      <c r="A308" s="75" t="s">
        <v>1184</v>
      </c>
      <c r="B308" s="21" t="s">
        <v>1340</v>
      </c>
      <c r="C308" s="21" t="s">
        <v>1316</v>
      </c>
      <c r="D308" s="22" t="s">
        <v>1378</v>
      </c>
      <c r="E308" s="23" t="s">
        <v>1257</v>
      </c>
      <c r="F308" s="24">
        <v>43602</v>
      </c>
      <c r="G308" s="36">
        <v>10855000</v>
      </c>
      <c r="H308" s="21" t="s">
        <v>1403</v>
      </c>
      <c r="I308" s="49"/>
      <c r="J308" s="49"/>
      <c r="K308" s="118">
        <v>43602</v>
      </c>
      <c r="L308" s="118">
        <v>43799</v>
      </c>
      <c r="M308" s="22" t="str">
        <f t="shared" si="6"/>
        <v>69%</v>
      </c>
      <c r="N308" s="61"/>
    </row>
    <row r="309" spans="1:14" ht="36" x14ac:dyDescent="0.25">
      <c r="A309" s="75" t="s">
        <v>1185</v>
      </c>
      <c r="B309" s="74" t="s">
        <v>243</v>
      </c>
      <c r="C309" s="21" t="s">
        <v>1317</v>
      </c>
      <c r="D309" s="22" t="s">
        <v>1379</v>
      </c>
      <c r="E309" s="23" t="s">
        <v>1258</v>
      </c>
      <c r="F309" s="24">
        <v>43605</v>
      </c>
      <c r="G309" s="36">
        <v>67727505</v>
      </c>
      <c r="H309" s="22" t="s">
        <v>181</v>
      </c>
      <c r="I309" s="49"/>
      <c r="J309" s="49"/>
      <c r="K309" s="118">
        <v>43607</v>
      </c>
      <c r="L309" s="118">
        <v>43820</v>
      </c>
      <c r="M309" s="22" t="str">
        <f t="shared" si="6"/>
        <v>62%</v>
      </c>
      <c r="N309" s="61"/>
    </row>
    <row r="310" spans="1:14" ht="48" x14ac:dyDescent="0.25">
      <c r="A310" s="75" t="s">
        <v>1186</v>
      </c>
      <c r="B310" s="74" t="s">
        <v>1340</v>
      </c>
      <c r="C310" s="21" t="s">
        <v>1318</v>
      </c>
      <c r="D310" s="22" t="s">
        <v>1380</v>
      </c>
      <c r="E310" s="23" t="s">
        <v>1259</v>
      </c>
      <c r="F310" s="24">
        <v>43607</v>
      </c>
      <c r="G310" s="36">
        <v>60000000</v>
      </c>
      <c r="H310" s="22" t="s">
        <v>181</v>
      </c>
      <c r="I310" s="49"/>
      <c r="J310" s="49"/>
      <c r="K310" s="118">
        <v>43607</v>
      </c>
      <c r="L310" s="118">
        <v>43820</v>
      </c>
      <c r="M310" s="22" t="str">
        <f t="shared" si="6"/>
        <v>62%</v>
      </c>
      <c r="N310" s="61"/>
    </row>
    <row r="311" spans="1:14" ht="48" x14ac:dyDescent="0.25">
      <c r="A311" s="75" t="s">
        <v>1187</v>
      </c>
      <c r="B311" s="22" t="s">
        <v>194</v>
      </c>
      <c r="C311" s="21" t="s">
        <v>1319</v>
      </c>
      <c r="D311" s="22" t="s">
        <v>1381</v>
      </c>
      <c r="E311" s="23" t="s">
        <v>1260</v>
      </c>
      <c r="F311" s="24">
        <v>43607</v>
      </c>
      <c r="G311" s="36">
        <v>53391191</v>
      </c>
      <c r="H311" s="21" t="s">
        <v>1404</v>
      </c>
      <c r="I311" s="49"/>
      <c r="J311" s="49"/>
      <c r="K311" s="118">
        <v>43609</v>
      </c>
      <c r="L311" s="118">
        <v>43830</v>
      </c>
      <c r="M311" s="22" t="str">
        <f t="shared" si="6"/>
        <v>58%</v>
      </c>
      <c r="N311" s="61"/>
    </row>
    <row r="312" spans="1:14" ht="36" x14ac:dyDescent="0.25">
      <c r="A312" s="75" t="s">
        <v>1188</v>
      </c>
      <c r="B312" s="74" t="s">
        <v>243</v>
      </c>
      <c r="C312" s="21" t="s">
        <v>332</v>
      </c>
      <c r="D312" s="22" t="s">
        <v>905</v>
      </c>
      <c r="E312" s="23" t="s">
        <v>1261</v>
      </c>
      <c r="F312" s="24">
        <v>43609</v>
      </c>
      <c r="G312" s="36">
        <v>44800000</v>
      </c>
      <c r="H312" s="22" t="s">
        <v>181</v>
      </c>
      <c r="I312" s="49"/>
      <c r="J312" s="49"/>
      <c r="K312" s="118">
        <v>43612</v>
      </c>
      <c r="L312" s="118">
        <v>43825</v>
      </c>
      <c r="M312" s="22" t="str">
        <f t="shared" si="6"/>
        <v>59%</v>
      </c>
      <c r="N312" s="61"/>
    </row>
    <row r="313" spans="1:14" ht="36" x14ac:dyDescent="0.25">
      <c r="A313" s="75" t="s">
        <v>1189</v>
      </c>
      <c r="B313" s="74" t="s">
        <v>263</v>
      </c>
      <c r="C313" s="21" t="s">
        <v>1320</v>
      </c>
      <c r="D313" s="22" t="s">
        <v>1382</v>
      </c>
      <c r="E313" s="23" t="s">
        <v>1262</v>
      </c>
      <c r="F313" s="24">
        <v>43612</v>
      </c>
      <c r="G313" s="36">
        <v>13650000</v>
      </c>
      <c r="H313" s="21" t="s">
        <v>1405</v>
      </c>
      <c r="I313" s="49"/>
      <c r="J313" s="49"/>
      <c r="K313" s="118">
        <v>43612</v>
      </c>
      <c r="L313" s="118">
        <v>43808</v>
      </c>
      <c r="M313" s="22" t="str">
        <f t="shared" si="6"/>
        <v>64%</v>
      </c>
      <c r="N313" s="61"/>
    </row>
    <row r="314" spans="1:14" ht="36" x14ac:dyDescent="0.25">
      <c r="A314" s="75" t="s">
        <v>1190</v>
      </c>
      <c r="B314" s="74" t="s">
        <v>243</v>
      </c>
      <c r="C314" s="21" t="s">
        <v>1321</v>
      </c>
      <c r="D314" s="22" t="s">
        <v>1383</v>
      </c>
      <c r="E314" s="23" t="s">
        <v>1263</v>
      </c>
      <c r="F314" s="24">
        <v>43612</v>
      </c>
      <c r="G314" s="36">
        <v>12616485</v>
      </c>
      <c r="H314" s="22" t="s">
        <v>181</v>
      </c>
      <c r="I314" s="49"/>
      <c r="J314" s="49"/>
      <c r="K314" s="118">
        <v>43616</v>
      </c>
      <c r="L314" s="118">
        <v>43830</v>
      </c>
      <c r="M314" s="22" t="str">
        <f t="shared" si="6"/>
        <v>57%</v>
      </c>
      <c r="N314" s="61"/>
    </row>
    <row r="315" spans="1:14" ht="120" x14ac:dyDescent="0.25">
      <c r="A315" s="75" t="s">
        <v>1191</v>
      </c>
      <c r="B315" s="74" t="s">
        <v>194</v>
      </c>
      <c r="C315" s="21" t="s">
        <v>1322</v>
      </c>
      <c r="D315" s="22" t="s">
        <v>1384</v>
      </c>
      <c r="E315" s="23" t="s">
        <v>1264</v>
      </c>
      <c r="F315" s="24">
        <v>43614</v>
      </c>
      <c r="G315" s="36">
        <v>499800000</v>
      </c>
      <c r="H315" s="22" t="s">
        <v>181</v>
      </c>
      <c r="I315" s="49"/>
      <c r="J315" s="49"/>
      <c r="K315" s="118">
        <v>43616</v>
      </c>
      <c r="L315" s="118">
        <v>43829</v>
      </c>
      <c r="M315" s="22" t="str">
        <f t="shared" si="6"/>
        <v>57%</v>
      </c>
      <c r="N315" s="61"/>
    </row>
    <row r="316" spans="1:14" ht="36" x14ac:dyDescent="0.25">
      <c r="A316" s="75" t="s">
        <v>1192</v>
      </c>
      <c r="B316" s="74" t="s">
        <v>1343</v>
      </c>
      <c r="C316" s="21" t="s">
        <v>335</v>
      </c>
      <c r="D316" s="22" t="s">
        <v>929</v>
      </c>
      <c r="E316" s="23" t="s">
        <v>1265</v>
      </c>
      <c r="F316" s="24">
        <v>43614</v>
      </c>
      <c r="G316" s="36">
        <v>50000000</v>
      </c>
      <c r="H316" s="22" t="s">
        <v>181</v>
      </c>
      <c r="I316" s="49"/>
      <c r="J316" s="49"/>
      <c r="K316" s="118">
        <v>43616</v>
      </c>
      <c r="L316" s="118">
        <v>43829</v>
      </c>
      <c r="M316" s="22" t="str">
        <f t="shared" si="6"/>
        <v>57%</v>
      </c>
      <c r="N316" s="61"/>
    </row>
    <row r="317" spans="1:14" ht="48" x14ac:dyDescent="0.25">
      <c r="A317" s="75" t="s">
        <v>1193</v>
      </c>
      <c r="B317" s="74" t="s">
        <v>243</v>
      </c>
      <c r="C317" s="21" t="s">
        <v>1323</v>
      </c>
      <c r="D317" s="22" t="s">
        <v>1385</v>
      </c>
      <c r="E317" s="23" t="s">
        <v>1266</v>
      </c>
      <c r="F317" s="24">
        <v>43615</v>
      </c>
      <c r="G317" s="36">
        <v>46562915</v>
      </c>
      <c r="H317" s="22" t="s">
        <v>181</v>
      </c>
      <c r="I317" s="49"/>
      <c r="J317" s="49"/>
      <c r="K317" s="118">
        <v>43616</v>
      </c>
      <c r="L317" s="118">
        <v>43829</v>
      </c>
      <c r="M317" s="22" t="str">
        <f t="shared" si="6"/>
        <v>57%</v>
      </c>
      <c r="N317" s="61"/>
    </row>
    <row r="318" spans="1:14" ht="72" x14ac:dyDescent="0.25">
      <c r="A318" s="75" t="s">
        <v>1194</v>
      </c>
      <c r="B318" s="74" t="s">
        <v>1340</v>
      </c>
      <c r="C318" s="21" t="s">
        <v>1324</v>
      </c>
      <c r="D318" s="22" t="s">
        <v>1006</v>
      </c>
      <c r="E318" s="23" t="s">
        <v>1267</v>
      </c>
      <c r="F318" s="24">
        <v>43615</v>
      </c>
      <c r="G318" s="36">
        <v>243581100</v>
      </c>
      <c r="H318" s="22" t="s">
        <v>1026</v>
      </c>
      <c r="I318" s="49"/>
      <c r="J318" s="49"/>
      <c r="K318" s="118">
        <v>43616</v>
      </c>
      <c r="L318" s="118">
        <v>43646</v>
      </c>
      <c r="M318" s="22" t="str">
        <f t="shared" si="6"/>
        <v>100%</v>
      </c>
      <c r="N318" s="61"/>
    </row>
    <row r="319" spans="1:14" ht="60" x14ac:dyDescent="0.25">
      <c r="A319" s="75" t="s">
        <v>1195</v>
      </c>
      <c r="B319" s="74" t="s">
        <v>263</v>
      </c>
      <c r="C319" s="21" t="s">
        <v>1325</v>
      </c>
      <c r="D319" s="22" t="s">
        <v>1386</v>
      </c>
      <c r="E319" s="23" t="s">
        <v>1268</v>
      </c>
      <c r="F319" s="24">
        <v>43616</v>
      </c>
      <c r="G319" s="36">
        <v>265370000</v>
      </c>
      <c r="H319" s="22" t="s">
        <v>181</v>
      </c>
      <c r="I319" s="49"/>
      <c r="J319" s="49"/>
      <c r="K319" s="118">
        <v>43616</v>
      </c>
      <c r="L319" s="118">
        <v>43829</v>
      </c>
      <c r="M319" s="22" t="str">
        <f t="shared" si="6"/>
        <v>57%</v>
      </c>
    </row>
    <row r="320" spans="1:14" ht="36" x14ac:dyDescent="0.25">
      <c r="A320" s="75" t="s">
        <v>1196</v>
      </c>
      <c r="B320" s="74" t="s">
        <v>1343</v>
      </c>
      <c r="C320" s="21" t="s">
        <v>1326</v>
      </c>
      <c r="D320" s="22" t="s">
        <v>921</v>
      </c>
      <c r="E320" s="23" t="s">
        <v>1269</v>
      </c>
      <c r="F320" s="24">
        <v>43616</v>
      </c>
      <c r="G320" s="36">
        <v>96250000</v>
      </c>
      <c r="H320" s="22" t="s">
        <v>181</v>
      </c>
      <c r="I320" s="49"/>
      <c r="J320" s="49"/>
      <c r="K320" s="118">
        <v>43620</v>
      </c>
      <c r="L320" s="118">
        <v>43830</v>
      </c>
      <c r="M320" s="22" t="str">
        <f t="shared" si="6"/>
        <v>56%</v>
      </c>
    </row>
    <row r="321" spans="1:13" ht="96" x14ac:dyDescent="0.25">
      <c r="A321" s="75" t="s">
        <v>1197</v>
      </c>
      <c r="B321" s="22" t="s">
        <v>1339</v>
      </c>
      <c r="C321" s="21" t="s">
        <v>58</v>
      </c>
      <c r="D321" s="22" t="s">
        <v>864</v>
      </c>
      <c r="E321" s="23" t="s">
        <v>1270</v>
      </c>
      <c r="F321" s="24">
        <v>43622</v>
      </c>
      <c r="G321" s="36">
        <v>109998562</v>
      </c>
      <c r="H321" s="22" t="s">
        <v>1019</v>
      </c>
      <c r="I321" s="49"/>
      <c r="J321" s="49"/>
      <c r="K321" s="118">
        <v>43622</v>
      </c>
      <c r="L321" s="118">
        <v>43651</v>
      </c>
      <c r="M321" s="22" t="str">
        <f t="shared" si="6"/>
        <v>100%</v>
      </c>
    </row>
    <row r="322" spans="1:13" ht="108" x14ac:dyDescent="0.25">
      <c r="A322" s="75" t="s">
        <v>1198</v>
      </c>
      <c r="B322" s="74" t="s">
        <v>1346</v>
      </c>
      <c r="C322" s="21" t="s">
        <v>1327</v>
      </c>
      <c r="D322" s="22" t="s">
        <v>1373</v>
      </c>
      <c r="E322" s="23" t="s">
        <v>1271</v>
      </c>
      <c r="F322" s="24">
        <v>43630</v>
      </c>
      <c r="G322" s="36">
        <v>399840000</v>
      </c>
      <c r="H322" s="74" t="s">
        <v>1406</v>
      </c>
      <c r="I322" s="49"/>
      <c r="J322" s="49"/>
      <c r="K322" s="118">
        <v>43633</v>
      </c>
      <c r="L322" s="118">
        <v>43769</v>
      </c>
      <c r="M322" s="22" t="str">
        <f t="shared" si="6"/>
        <v>77%</v>
      </c>
    </row>
    <row r="323" spans="1:13" ht="60" x14ac:dyDescent="0.25">
      <c r="A323" s="75" t="s">
        <v>1199</v>
      </c>
      <c r="B323" s="21" t="s">
        <v>1343</v>
      </c>
      <c r="C323" s="21" t="s">
        <v>1328</v>
      </c>
      <c r="D323" s="21" t="s">
        <v>1387</v>
      </c>
      <c r="E323" s="23" t="s">
        <v>1272</v>
      </c>
      <c r="F323" s="24">
        <v>43630</v>
      </c>
      <c r="G323" s="36">
        <v>17199000</v>
      </c>
      <c r="H323" s="74" t="s">
        <v>1407</v>
      </c>
      <c r="I323" s="49"/>
      <c r="J323" s="49"/>
      <c r="K323" s="118">
        <v>43631</v>
      </c>
      <c r="L323" s="118">
        <v>43827</v>
      </c>
      <c r="M323" s="22" t="str">
        <f t="shared" si="6"/>
        <v>55%</v>
      </c>
    </row>
    <row r="324" spans="1:13" ht="48" x14ac:dyDescent="0.25">
      <c r="A324" s="75" t="s">
        <v>1200</v>
      </c>
      <c r="B324" s="74" t="s">
        <v>1343</v>
      </c>
      <c r="C324" s="21" t="s">
        <v>1329</v>
      </c>
      <c r="D324" s="22" t="s">
        <v>1388</v>
      </c>
      <c r="E324" s="23" t="s">
        <v>1273</v>
      </c>
      <c r="F324" s="24">
        <v>43633</v>
      </c>
      <c r="G324" s="36">
        <v>18273938</v>
      </c>
      <c r="H324" s="74" t="s">
        <v>1408</v>
      </c>
      <c r="I324" s="49"/>
      <c r="J324" s="49"/>
      <c r="K324" s="118">
        <v>43633</v>
      </c>
      <c r="L324" s="118">
        <v>43830</v>
      </c>
      <c r="M324" s="22" t="str">
        <f t="shared" si="6"/>
        <v>53%</v>
      </c>
    </row>
    <row r="325" spans="1:13" ht="48" x14ac:dyDescent="0.25">
      <c r="A325" s="75" t="s">
        <v>1201</v>
      </c>
      <c r="B325" s="74" t="s">
        <v>203</v>
      </c>
      <c r="C325" s="21" t="s">
        <v>1330</v>
      </c>
      <c r="D325" s="22" t="s">
        <v>1389</v>
      </c>
      <c r="E325" s="23" t="s">
        <v>1274</v>
      </c>
      <c r="F325" s="24">
        <v>43633</v>
      </c>
      <c r="G325" s="36">
        <v>180000000</v>
      </c>
      <c r="H325" s="74" t="s">
        <v>173</v>
      </c>
      <c r="I325" s="49"/>
      <c r="J325" s="49"/>
      <c r="K325" s="118">
        <v>43633</v>
      </c>
      <c r="L325" s="118">
        <v>43830</v>
      </c>
      <c r="M325" s="22" t="str">
        <f t="shared" si="6"/>
        <v>53%</v>
      </c>
    </row>
    <row r="326" spans="1:13" ht="36" x14ac:dyDescent="0.25">
      <c r="A326" s="75" t="s">
        <v>1202</v>
      </c>
      <c r="B326" s="74" t="s">
        <v>1339</v>
      </c>
      <c r="C326" s="21" t="s">
        <v>1331</v>
      </c>
      <c r="D326" s="22" t="s">
        <v>1390</v>
      </c>
      <c r="E326" s="23" t="s">
        <v>1275</v>
      </c>
      <c r="F326" s="24">
        <v>43634</v>
      </c>
      <c r="G326" s="36">
        <v>24651246</v>
      </c>
      <c r="H326" s="74" t="s">
        <v>1409</v>
      </c>
      <c r="I326" s="49"/>
      <c r="J326" s="49"/>
      <c r="K326" s="118">
        <v>43634</v>
      </c>
      <c r="L326" s="118">
        <v>43830</v>
      </c>
      <c r="M326" s="22" t="str">
        <f t="shared" si="6"/>
        <v>53%</v>
      </c>
    </row>
    <row r="327" spans="1:13" ht="48" x14ac:dyDescent="0.25">
      <c r="A327" s="75" t="s">
        <v>1203</v>
      </c>
      <c r="B327" s="21" t="s">
        <v>1343</v>
      </c>
      <c r="C327" s="21" t="s">
        <v>668</v>
      </c>
      <c r="D327" s="22" t="s">
        <v>1001</v>
      </c>
      <c r="E327" s="23" t="s">
        <v>1276</v>
      </c>
      <c r="F327" s="24">
        <v>43637</v>
      </c>
      <c r="G327" s="36">
        <v>136800000</v>
      </c>
      <c r="H327" s="74" t="s">
        <v>298</v>
      </c>
      <c r="I327" s="49"/>
      <c r="J327" s="49"/>
      <c r="K327" s="118">
        <v>43637</v>
      </c>
      <c r="L327" s="118">
        <v>43830</v>
      </c>
      <c r="M327" s="22" t="str">
        <f t="shared" si="6"/>
        <v>52%</v>
      </c>
    </row>
    <row r="328" spans="1:13" ht="60" x14ac:dyDescent="0.25">
      <c r="A328" s="75" t="s">
        <v>1204</v>
      </c>
      <c r="B328" s="21" t="s">
        <v>1344</v>
      </c>
      <c r="C328" s="21" t="s">
        <v>1332</v>
      </c>
      <c r="D328" s="22" t="s">
        <v>1391</v>
      </c>
      <c r="E328" s="23" t="s">
        <v>1277</v>
      </c>
      <c r="F328" s="24">
        <v>43637</v>
      </c>
      <c r="G328" s="36">
        <v>438061415</v>
      </c>
      <c r="H328" s="74" t="s">
        <v>174</v>
      </c>
      <c r="I328" s="49"/>
      <c r="J328" s="49"/>
      <c r="K328" s="118">
        <v>43642</v>
      </c>
      <c r="L328" s="118">
        <v>43794</v>
      </c>
      <c r="M328" s="22" t="str">
        <f t="shared" si="6"/>
        <v>63%</v>
      </c>
    </row>
    <row r="329" spans="1:13" ht="48" x14ac:dyDescent="0.25">
      <c r="A329" s="75" t="s">
        <v>1205</v>
      </c>
      <c r="B329" s="21" t="s">
        <v>1343</v>
      </c>
      <c r="C329" s="21" t="s">
        <v>1333</v>
      </c>
      <c r="D329" s="22" t="s">
        <v>853</v>
      </c>
      <c r="E329" s="23" t="s">
        <v>1278</v>
      </c>
      <c r="F329" s="24">
        <v>43641</v>
      </c>
      <c r="G329" s="36">
        <v>175000000</v>
      </c>
      <c r="H329" s="74" t="s">
        <v>173</v>
      </c>
      <c r="I329" s="49"/>
      <c r="J329" s="49"/>
      <c r="K329" s="118">
        <v>43641</v>
      </c>
      <c r="L329" s="118">
        <v>43823</v>
      </c>
      <c r="M329" s="22" t="str">
        <f t="shared" ref="M329:M340" si="7">IF((ROUND((($N$2-$K329)/(EDATE($L329,0)-$K329)*100),2))&gt;100,"100%",CONCATENATE((ROUND((($N$2-$K329)/(EDATE($L329,0)-$K329)*100),0)),"%"))</f>
        <v>53%</v>
      </c>
    </row>
    <row r="330" spans="1:13" ht="60" x14ac:dyDescent="0.25">
      <c r="A330" s="75" t="s">
        <v>1206</v>
      </c>
      <c r="B330" s="74" t="s">
        <v>203</v>
      </c>
      <c r="C330" s="21" t="s">
        <v>132</v>
      </c>
      <c r="D330" s="22" t="s">
        <v>856</v>
      </c>
      <c r="E330" s="23" t="s">
        <v>1279</v>
      </c>
      <c r="F330" s="24">
        <v>43641</v>
      </c>
      <c r="G330" s="36">
        <v>44467652</v>
      </c>
      <c r="H330" s="74" t="s">
        <v>174</v>
      </c>
      <c r="I330" s="49"/>
      <c r="J330" s="49"/>
      <c r="K330" s="118">
        <v>43641</v>
      </c>
      <c r="L330" s="118">
        <v>43793</v>
      </c>
      <c r="M330" s="22" t="str">
        <f t="shared" si="7"/>
        <v>64%</v>
      </c>
    </row>
    <row r="331" spans="1:13" ht="72" x14ac:dyDescent="0.25">
      <c r="A331" s="75" t="s">
        <v>1207</v>
      </c>
      <c r="B331" s="74" t="s">
        <v>203</v>
      </c>
      <c r="C331" s="21" t="s">
        <v>50</v>
      </c>
      <c r="D331" s="22">
        <v>32544713</v>
      </c>
      <c r="E331" s="23" t="s">
        <v>1280</v>
      </c>
      <c r="F331" s="24">
        <v>43641</v>
      </c>
      <c r="G331" s="36">
        <v>18412985</v>
      </c>
      <c r="H331" s="74" t="s">
        <v>174</v>
      </c>
      <c r="I331" s="49"/>
      <c r="J331" s="49"/>
      <c r="K331" s="118">
        <v>43641</v>
      </c>
      <c r="L331" s="118">
        <v>43793</v>
      </c>
      <c r="M331" s="22" t="str">
        <f t="shared" si="7"/>
        <v>64%</v>
      </c>
    </row>
    <row r="332" spans="1:13" ht="24" x14ac:dyDescent="0.25">
      <c r="A332" s="75" t="s">
        <v>1208</v>
      </c>
      <c r="B332" s="109" t="s">
        <v>170</v>
      </c>
      <c r="C332" s="21" t="s">
        <v>202</v>
      </c>
      <c r="D332" s="109" t="s">
        <v>170</v>
      </c>
      <c r="E332" s="109" t="s">
        <v>170</v>
      </c>
      <c r="F332" s="24">
        <v>43641</v>
      </c>
      <c r="G332" s="109" t="s">
        <v>170</v>
      </c>
      <c r="H332" s="109" t="s">
        <v>170</v>
      </c>
      <c r="I332" s="109" t="s">
        <v>170</v>
      </c>
      <c r="J332" s="109" t="s">
        <v>170</v>
      </c>
      <c r="K332" s="109" t="s">
        <v>170</v>
      </c>
      <c r="L332" s="109" t="s">
        <v>170</v>
      </c>
      <c r="M332" s="22" t="e">
        <f t="shared" si="7"/>
        <v>#VALUE!</v>
      </c>
    </row>
    <row r="333" spans="1:13" ht="60" x14ac:dyDescent="0.25">
      <c r="A333" s="75" t="s">
        <v>1209</v>
      </c>
      <c r="B333" s="21" t="s">
        <v>1342</v>
      </c>
      <c r="C333" s="21" t="s">
        <v>1064</v>
      </c>
      <c r="D333" s="22" t="s">
        <v>1121</v>
      </c>
      <c r="E333" s="23" t="s">
        <v>1281</v>
      </c>
      <c r="F333" s="24">
        <v>43641</v>
      </c>
      <c r="G333" s="36">
        <v>230183663</v>
      </c>
      <c r="H333" s="74" t="s">
        <v>173</v>
      </c>
      <c r="I333" s="49"/>
      <c r="J333" s="49"/>
      <c r="K333" s="118">
        <v>43641</v>
      </c>
      <c r="L333" s="118">
        <v>43823</v>
      </c>
      <c r="M333" s="22" t="str">
        <f t="shared" si="7"/>
        <v>53%</v>
      </c>
    </row>
    <row r="334" spans="1:13" ht="48" x14ac:dyDescent="0.25">
      <c r="A334" s="75" t="s">
        <v>1210</v>
      </c>
      <c r="B334" s="74" t="s">
        <v>203</v>
      </c>
      <c r="C334" s="21" t="s">
        <v>1334</v>
      </c>
      <c r="D334" s="22" t="s">
        <v>853</v>
      </c>
      <c r="E334" s="32" t="s">
        <v>1282</v>
      </c>
      <c r="F334" s="24">
        <v>43642</v>
      </c>
      <c r="G334" s="36">
        <v>150000000</v>
      </c>
      <c r="H334" s="74" t="s">
        <v>1007</v>
      </c>
      <c r="I334" s="49"/>
      <c r="J334" s="49"/>
      <c r="K334" s="118">
        <v>43642</v>
      </c>
      <c r="L334" s="118">
        <v>43763</v>
      </c>
      <c r="M334" s="22" t="str">
        <f t="shared" si="7"/>
        <v>79%</v>
      </c>
    </row>
    <row r="335" spans="1:13" ht="60" x14ac:dyDescent="0.25">
      <c r="A335" s="75" t="s">
        <v>1211</v>
      </c>
      <c r="B335" s="74" t="s">
        <v>243</v>
      </c>
      <c r="C335" s="21" t="s">
        <v>202</v>
      </c>
      <c r="D335" s="22" t="s">
        <v>199</v>
      </c>
      <c r="E335" s="32" t="s">
        <v>1283</v>
      </c>
      <c r="F335" s="24">
        <v>43642</v>
      </c>
      <c r="G335" s="36">
        <v>6300000000</v>
      </c>
      <c r="H335" s="74" t="s">
        <v>174</v>
      </c>
      <c r="I335" s="49"/>
      <c r="J335" s="49"/>
      <c r="K335" s="24">
        <v>43643</v>
      </c>
      <c r="L335" s="24">
        <v>43819</v>
      </c>
      <c r="M335" s="22" t="str">
        <f t="shared" si="7"/>
        <v>54%</v>
      </c>
    </row>
    <row r="336" spans="1:13" ht="48" x14ac:dyDescent="0.25">
      <c r="A336" s="75" t="s">
        <v>1212</v>
      </c>
      <c r="B336" s="74" t="s">
        <v>1340</v>
      </c>
      <c r="C336" s="21" t="s">
        <v>1335</v>
      </c>
      <c r="D336" s="111" t="s">
        <v>182</v>
      </c>
      <c r="E336" s="39" t="s">
        <v>1423</v>
      </c>
      <c r="F336" s="24">
        <v>43644</v>
      </c>
      <c r="G336" s="112">
        <v>1194217155</v>
      </c>
      <c r="H336" s="119" t="s">
        <v>174</v>
      </c>
      <c r="I336" s="49"/>
      <c r="J336" s="49"/>
      <c r="K336" s="24">
        <v>43648</v>
      </c>
      <c r="L336" s="24">
        <v>43800</v>
      </c>
      <c r="M336" s="22" t="str">
        <f t="shared" si="7"/>
        <v>59%</v>
      </c>
    </row>
    <row r="337" spans="1:14" ht="132" x14ac:dyDescent="0.25">
      <c r="A337" s="75" t="s">
        <v>1213</v>
      </c>
      <c r="B337" s="74" t="s">
        <v>1340</v>
      </c>
      <c r="C337" s="21" t="s">
        <v>49</v>
      </c>
      <c r="D337" s="111" t="s">
        <v>862</v>
      </c>
      <c r="E337" s="116" t="s">
        <v>1424</v>
      </c>
      <c r="F337" s="24">
        <v>43644</v>
      </c>
      <c r="G337" s="112">
        <v>23577444</v>
      </c>
      <c r="H337" s="119" t="s">
        <v>1008</v>
      </c>
      <c r="I337" s="21" t="s">
        <v>1619</v>
      </c>
      <c r="J337" s="21" t="s">
        <v>1620</v>
      </c>
      <c r="K337" s="24">
        <v>43647</v>
      </c>
      <c r="L337" s="24">
        <v>43784</v>
      </c>
      <c r="M337" s="22" t="str">
        <f t="shared" si="7"/>
        <v>66%</v>
      </c>
    </row>
    <row r="338" spans="1:14" ht="84" x14ac:dyDescent="0.25">
      <c r="A338" s="75" t="s">
        <v>1214</v>
      </c>
      <c r="B338" s="21" t="s">
        <v>1343</v>
      </c>
      <c r="C338" s="21" t="s">
        <v>1336</v>
      </c>
      <c r="D338" s="111" t="s">
        <v>1428</v>
      </c>
      <c r="E338" s="116" t="s">
        <v>1425</v>
      </c>
      <c r="F338" s="24">
        <v>43644</v>
      </c>
      <c r="G338" s="112">
        <v>18191250</v>
      </c>
      <c r="H338" s="119" t="s">
        <v>1418</v>
      </c>
      <c r="I338" s="49"/>
      <c r="J338" s="49"/>
      <c r="K338" s="24">
        <v>43645</v>
      </c>
      <c r="L338" s="24">
        <v>43827</v>
      </c>
      <c r="M338" s="22" t="str">
        <f t="shared" si="7"/>
        <v>51%</v>
      </c>
    </row>
    <row r="339" spans="1:14" ht="60" x14ac:dyDescent="0.25">
      <c r="A339" s="75" t="s">
        <v>1215</v>
      </c>
      <c r="B339" s="74" t="s">
        <v>203</v>
      </c>
      <c r="C339" s="21" t="s">
        <v>1337</v>
      </c>
      <c r="D339" s="111" t="s">
        <v>1429</v>
      </c>
      <c r="E339" s="115" t="s">
        <v>1426</v>
      </c>
      <c r="F339" s="24">
        <v>43644</v>
      </c>
      <c r="G339" s="114" t="s">
        <v>1431</v>
      </c>
      <c r="H339" s="111" t="s">
        <v>172</v>
      </c>
      <c r="I339" s="49"/>
      <c r="J339" s="49"/>
      <c r="K339" s="24">
        <v>43647</v>
      </c>
      <c r="L339" s="24">
        <v>44012</v>
      </c>
      <c r="M339" s="22" t="str">
        <f t="shared" si="7"/>
        <v>25%</v>
      </c>
    </row>
    <row r="340" spans="1:14" ht="72" x14ac:dyDescent="0.25">
      <c r="A340" s="75" t="s">
        <v>1216</v>
      </c>
      <c r="B340" s="74" t="s">
        <v>1052</v>
      </c>
      <c r="C340" s="21" t="s">
        <v>1338</v>
      </c>
      <c r="D340" s="111" t="s">
        <v>1430</v>
      </c>
      <c r="E340" s="113" t="s">
        <v>1427</v>
      </c>
      <c r="F340" s="24">
        <v>43644</v>
      </c>
      <c r="G340" s="112">
        <v>164220000</v>
      </c>
      <c r="H340" s="111" t="s">
        <v>173</v>
      </c>
      <c r="I340" s="49"/>
      <c r="J340" s="49"/>
      <c r="K340" s="24">
        <v>43647</v>
      </c>
      <c r="L340" s="24">
        <v>43830</v>
      </c>
      <c r="M340" s="22" t="str">
        <f t="shared" si="7"/>
        <v>50%</v>
      </c>
    </row>
    <row r="341" spans="1:14" ht="49.5" customHeight="1" x14ac:dyDescent="0.25">
      <c r="A341" s="185" t="s">
        <v>1432</v>
      </c>
      <c r="B341" s="185"/>
      <c r="C341" s="185"/>
      <c r="D341" s="185"/>
      <c r="E341" s="185"/>
      <c r="F341" s="185"/>
      <c r="G341" s="185"/>
      <c r="H341" s="185"/>
      <c r="I341" s="185"/>
      <c r="J341" s="185"/>
      <c r="K341" s="185"/>
      <c r="L341" s="185"/>
      <c r="M341" s="185"/>
    </row>
    <row r="342" spans="1:14" ht="60" x14ac:dyDescent="0.25">
      <c r="A342" s="42" t="s">
        <v>0</v>
      </c>
      <c r="B342" s="42" t="s">
        <v>5</v>
      </c>
      <c r="C342" s="42" t="s">
        <v>1</v>
      </c>
      <c r="D342" s="42" t="s">
        <v>6</v>
      </c>
      <c r="E342" s="42" t="s">
        <v>27</v>
      </c>
      <c r="F342" s="42" t="s">
        <v>28</v>
      </c>
      <c r="G342" s="42" t="s">
        <v>7</v>
      </c>
      <c r="H342" s="42" t="s">
        <v>26</v>
      </c>
      <c r="I342" s="42" t="s">
        <v>31</v>
      </c>
      <c r="J342" s="42" t="s">
        <v>30</v>
      </c>
      <c r="K342" s="42" t="s">
        <v>2</v>
      </c>
      <c r="L342" s="42" t="s">
        <v>3</v>
      </c>
      <c r="M342" s="43" t="s">
        <v>29</v>
      </c>
      <c r="N342" s="54"/>
    </row>
    <row r="343" spans="1:14" ht="96" x14ac:dyDescent="0.25">
      <c r="A343" s="96" t="s">
        <v>1433</v>
      </c>
      <c r="B343" s="114" t="s">
        <v>194</v>
      </c>
      <c r="C343" s="93" t="s">
        <v>1473</v>
      </c>
      <c r="D343" s="111" t="s">
        <v>1534</v>
      </c>
      <c r="E343" s="113" t="s">
        <v>1496</v>
      </c>
      <c r="F343" s="95">
        <v>43650</v>
      </c>
      <c r="G343" s="112">
        <v>8769710</v>
      </c>
      <c r="H343" s="93" t="s">
        <v>1558</v>
      </c>
      <c r="I343" s="49"/>
      <c r="J343" s="49"/>
      <c r="K343" s="95">
        <v>43651</v>
      </c>
      <c r="L343" s="95">
        <v>43680</v>
      </c>
      <c r="M343" s="22" t="str">
        <f t="shared" ref="M343:M388" si="8">IF((ROUND((($N$2-$K343)/(EDATE($L343,0)-$K343)*100),2))&gt;100,"100%",CONCATENATE((ROUND((($N$2-$K343)/(EDATE($L343,0)-$K343)*100),0)),"%"))</f>
        <v>100%</v>
      </c>
    </row>
    <row r="344" spans="1:14" ht="60" x14ac:dyDescent="0.25">
      <c r="A344" s="96" t="s">
        <v>1434</v>
      </c>
      <c r="B344" s="114" t="s">
        <v>1339</v>
      </c>
      <c r="C344" s="93" t="s">
        <v>67</v>
      </c>
      <c r="D344" s="111" t="s">
        <v>962</v>
      </c>
      <c r="E344" s="113" t="s">
        <v>1497</v>
      </c>
      <c r="F344" s="95">
        <v>43651</v>
      </c>
      <c r="G344" s="112">
        <v>600000000</v>
      </c>
      <c r="H344" s="93" t="s">
        <v>1559</v>
      </c>
      <c r="I344" s="49"/>
      <c r="J344" s="49"/>
      <c r="K344" s="95">
        <v>43651</v>
      </c>
      <c r="L344" s="95">
        <v>43830</v>
      </c>
      <c r="M344" s="22" t="str">
        <f t="shared" si="8"/>
        <v>49%</v>
      </c>
    </row>
    <row r="345" spans="1:14" ht="48" x14ac:dyDescent="0.25">
      <c r="A345" s="96" t="s">
        <v>1435</v>
      </c>
      <c r="B345" s="114" t="s">
        <v>203</v>
      </c>
      <c r="C345" s="93" t="s">
        <v>1474</v>
      </c>
      <c r="D345" s="111" t="s">
        <v>1535</v>
      </c>
      <c r="E345" s="113" t="s">
        <v>1498</v>
      </c>
      <c r="F345" s="95">
        <v>43651</v>
      </c>
      <c r="G345" s="112">
        <v>16800000</v>
      </c>
      <c r="H345" s="111" t="s">
        <v>1008</v>
      </c>
      <c r="I345" s="49"/>
      <c r="J345" s="49"/>
      <c r="K345" s="95">
        <v>43651</v>
      </c>
      <c r="L345" s="95">
        <v>43742</v>
      </c>
      <c r="M345" s="22" t="str">
        <f t="shared" si="8"/>
        <v>96%</v>
      </c>
    </row>
    <row r="346" spans="1:14" ht="48.75" customHeight="1" x14ac:dyDescent="0.25">
      <c r="A346" s="96" t="s">
        <v>1436</v>
      </c>
      <c r="B346" s="114" t="s">
        <v>1340</v>
      </c>
      <c r="C346" s="93" t="s">
        <v>1475</v>
      </c>
      <c r="D346" s="111" t="s">
        <v>1536</v>
      </c>
      <c r="E346" s="113" t="s">
        <v>1499</v>
      </c>
      <c r="F346" s="95">
        <v>43654</v>
      </c>
      <c r="G346" s="112">
        <v>523737088</v>
      </c>
      <c r="H346" s="111" t="s">
        <v>180</v>
      </c>
      <c r="I346" s="47" t="s">
        <v>1598</v>
      </c>
      <c r="J346" s="21" t="s">
        <v>1056</v>
      </c>
      <c r="K346" s="95">
        <v>43656</v>
      </c>
      <c r="L346" s="95">
        <v>43747</v>
      </c>
      <c r="M346" s="22" t="str">
        <f t="shared" si="8"/>
        <v>90%</v>
      </c>
    </row>
    <row r="347" spans="1:14" ht="48" x14ac:dyDescent="0.25">
      <c r="A347" s="96" t="s">
        <v>1437</v>
      </c>
      <c r="B347" s="125" t="s">
        <v>1343</v>
      </c>
      <c r="C347" s="93" t="s">
        <v>1476</v>
      </c>
      <c r="D347" s="121" t="s">
        <v>1537</v>
      </c>
      <c r="E347" s="113" t="s">
        <v>1500</v>
      </c>
      <c r="F347" s="95">
        <v>43654</v>
      </c>
      <c r="G347" s="112">
        <v>32424525</v>
      </c>
      <c r="H347" s="93" t="s">
        <v>1560</v>
      </c>
      <c r="I347" s="49"/>
      <c r="J347" s="49"/>
      <c r="K347" s="133">
        <v>43655</v>
      </c>
      <c r="L347" s="133">
        <v>43830</v>
      </c>
      <c r="M347" s="22" t="str">
        <f t="shared" si="8"/>
        <v>47%</v>
      </c>
    </row>
    <row r="348" spans="1:14" ht="72" x14ac:dyDescent="0.25">
      <c r="A348" s="96" t="s">
        <v>1438</v>
      </c>
      <c r="B348" s="114" t="s">
        <v>1052</v>
      </c>
      <c r="C348" s="93" t="s">
        <v>136</v>
      </c>
      <c r="D348" s="111" t="s">
        <v>1115</v>
      </c>
      <c r="E348" s="127" t="s">
        <v>1501</v>
      </c>
      <c r="F348" s="95">
        <v>43654</v>
      </c>
      <c r="G348" s="130">
        <v>285500000</v>
      </c>
      <c r="H348" s="93" t="s">
        <v>180</v>
      </c>
      <c r="I348" s="49"/>
      <c r="J348" s="49"/>
      <c r="K348" s="95">
        <v>43655</v>
      </c>
      <c r="L348" s="133">
        <v>43716</v>
      </c>
      <c r="M348" s="22" t="str">
        <f t="shared" si="8"/>
        <v>100%</v>
      </c>
    </row>
    <row r="349" spans="1:14" ht="60" x14ac:dyDescent="0.25">
      <c r="A349" s="96" t="s">
        <v>1439</v>
      </c>
      <c r="B349" s="114" t="s">
        <v>1340</v>
      </c>
      <c r="C349" s="93" t="s">
        <v>107</v>
      </c>
      <c r="D349" s="111" t="s">
        <v>1006</v>
      </c>
      <c r="E349" s="113" t="s">
        <v>1502</v>
      </c>
      <c r="F349" s="95">
        <v>43655</v>
      </c>
      <c r="G349" s="112">
        <v>413132445</v>
      </c>
      <c r="H349" s="111" t="s">
        <v>1007</v>
      </c>
      <c r="I349" s="49"/>
      <c r="J349" s="49"/>
      <c r="K349" s="95">
        <v>43655</v>
      </c>
      <c r="L349" s="133">
        <v>43777</v>
      </c>
      <c r="M349" s="22" t="str">
        <f t="shared" si="8"/>
        <v>68%</v>
      </c>
    </row>
    <row r="350" spans="1:14" ht="72" x14ac:dyDescent="0.25">
      <c r="A350" s="96" t="s">
        <v>1440</v>
      </c>
      <c r="B350" s="114" t="s">
        <v>1340</v>
      </c>
      <c r="C350" s="93" t="s">
        <v>132</v>
      </c>
      <c r="D350" s="111" t="s">
        <v>856</v>
      </c>
      <c r="E350" s="113" t="s">
        <v>1503</v>
      </c>
      <c r="F350" s="95">
        <v>43657</v>
      </c>
      <c r="G350" s="112">
        <v>60565334</v>
      </c>
      <c r="H350" s="93" t="s">
        <v>1561</v>
      </c>
      <c r="I350" s="49"/>
      <c r="J350" s="49"/>
      <c r="K350" s="95">
        <v>43661</v>
      </c>
      <c r="L350" s="133">
        <v>43830</v>
      </c>
      <c r="M350" s="22" t="str">
        <f t="shared" si="8"/>
        <v>46%</v>
      </c>
    </row>
    <row r="351" spans="1:14" ht="36.75" x14ac:dyDescent="0.25">
      <c r="A351" s="96" t="s">
        <v>1441</v>
      </c>
      <c r="B351" s="114" t="s">
        <v>1340</v>
      </c>
      <c r="C351" s="93" t="s">
        <v>1477</v>
      </c>
      <c r="D351" s="111" t="s">
        <v>1538</v>
      </c>
      <c r="E351" s="128" t="s">
        <v>1504</v>
      </c>
      <c r="F351" s="95">
        <v>43663</v>
      </c>
      <c r="G351" s="112">
        <v>186200000</v>
      </c>
      <c r="H351" s="111" t="s">
        <v>1019</v>
      </c>
      <c r="I351" s="49"/>
      <c r="J351" s="49"/>
      <c r="K351" s="95">
        <v>43663</v>
      </c>
      <c r="L351" s="133">
        <v>43693</v>
      </c>
      <c r="M351" s="22" t="str">
        <f t="shared" si="8"/>
        <v>100%</v>
      </c>
    </row>
    <row r="352" spans="1:14" ht="48" x14ac:dyDescent="0.25">
      <c r="A352" s="96" t="s">
        <v>1442</v>
      </c>
      <c r="B352" s="114" t="s">
        <v>1340</v>
      </c>
      <c r="C352" s="93" t="s">
        <v>1478</v>
      </c>
      <c r="D352" s="111" t="s">
        <v>1539</v>
      </c>
      <c r="E352" s="113" t="s">
        <v>1505</v>
      </c>
      <c r="F352" s="95">
        <v>43664</v>
      </c>
      <c r="G352" s="112">
        <v>310000000</v>
      </c>
      <c r="H352" s="111" t="s">
        <v>1562</v>
      </c>
      <c r="I352" s="49"/>
      <c r="J352" s="49"/>
      <c r="K352" s="95">
        <v>43665</v>
      </c>
      <c r="L352" s="133">
        <v>43679</v>
      </c>
      <c r="M352" s="22" t="str">
        <f t="shared" si="8"/>
        <v>100%</v>
      </c>
    </row>
    <row r="353" spans="1:13" ht="48" x14ac:dyDescent="0.25">
      <c r="A353" s="96" t="s">
        <v>1443</v>
      </c>
      <c r="B353" s="114" t="s">
        <v>243</v>
      </c>
      <c r="C353" s="93" t="s">
        <v>1479</v>
      </c>
      <c r="D353" s="111" t="s">
        <v>1540</v>
      </c>
      <c r="E353" s="113" t="s">
        <v>1506</v>
      </c>
      <c r="F353" s="95">
        <v>43665</v>
      </c>
      <c r="G353" s="112">
        <v>799674840</v>
      </c>
      <c r="H353" s="111" t="s">
        <v>174</v>
      </c>
      <c r="I353" s="49"/>
      <c r="J353" s="49"/>
      <c r="K353" s="95">
        <v>43669</v>
      </c>
      <c r="L353" s="95">
        <v>43821</v>
      </c>
      <c r="M353" s="22" t="str">
        <f t="shared" si="8"/>
        <v>45%</v>
      </c>
    </row>
    <row r="354" spans="1:13" ht="48" x14ac:dyDescent="0.25">
      <c r="A354" s="96" t="s">
        <v>1444</v>
      </c>
      <c r="B354" s="126" t="s">
        <v>1339</v>
      </c>
      <c r="C354" s="111" t="s">
        <v>288</v>
      </c>
      <c r="D354" s="122" t="s">
        <v>281</v>
      </c>
      <c r="E354" s="113" t="s">
        <v>1507</v>
      </c>
      <c r="F354" s="95">
        <v>43665</v>
      </c>
      <c r="G354" s="131">
        <v>950000000</v>
      </c>
      <c r="H354" s="93" t="s">
        <v>1563</v>
      </c>
      <c r="I354" s="49"/>
      <c r="J354" s="49"/>
      <c r="K354" s="95">
        <v>43665</v>
      </c>
      <c r="L354" s="133">
        <v>43830</v>
      </c>
      <c r="M354" s="22" t="str">
        <f t="shared" si="8"/>
        <v>44%</v>
      </c>
    </row>
    <row r="355" spans="1:13" ht="96" x14ac:dyDescent="0.25">
      <c r="A355" s="96" t="s">
        <v>1445</v>
      </c>
      <c r="B355" s="114" t="s">
        <v>243</v>
      </c>
      <c r="C355" s="93" t="s">
        <v>1480</v>
      </c>
      <c r="D355" s="151" t="s">
        <v>1541</v>
      </c>
      <c r="E355" s="113" t="s">
        <v>1508</v>
      </c>
      <c r="F355" s="95">
        <v>43668</v>
      </c>
      <c r="G355" s="112">
        <v>784606638</v>
      </c>
      <c r="H355" s="111" t="s">
        <v>174</v>
      </c>
      <c r="I355" s="49"/>
      <c r="J355" s="49"/>
      <c r="K355" s="95">
        <v>43672</v>
      </c>
      <c r="L355" s="133">
        <v>43824</v>
      </c>
      <c r="M355" s="22" t="str">
        <f t="shared" si="8"/>
        <v>43%</v>
      </c>
    </row>
    <row r="356" spans="1:13" ht="72" x14ac:dyDescent="0.25">
      <c r="A356" s="96" t="s">
        <v>1446</v>
      </c>
      <c r="B356" s="154" t="s">
        <v>1342</v>
      </c>
      <c r="C356" s="93" t="s">
        <v>107</v>
      </c>
      <c r="D356" s="151" t="s">
        <v>1006</v>
      </c>
      <c r="E356" s="113" t="s">
        <v>1509</v>
      </c>
      <c r="F356" s="95">
        <v>43668</v>
      </c>
      <c r="G356" s="112">
        <v>967000000</v>
      </c>
      <c r="H356" s="111" t="s">
        <v>174</v>
      </c>
      <c r="I356" s="49"/>
      <c r="J356" s="49"/>
      <c r="K356" s="95">
        <v>43668</v>
      </c>
      <c r="L356" s="133">
        <v>43820</v>
      </c>
      <c r="M356" s="22" t="str">
        <f t="shared" si="8"/>
        <v>46%</v>
      </c>
    </row>
    <row r="357" spans="1:13" ht="36" x14ac:dyDescent="0.25">
      <c r="A357" s="96" t="s">
        <v>1447</v>
      </c>
      <c r="B357" s="123" t="s">
        <v>194</v>
      </c>
      <c r="C357" s="93" t="s">
        <v>1481</v>
      </c>
      <c r="D357" s="151" t="s">
        <v>1542</v>
      </c>
      <c r="E357" s="113" t="s">
        <v>1510</v>
      </c>
      <c r="F357" s="95">
        <v>43668</v>
      </c>
      <c r="G357" s="112">
        <v>534918906</v>
      </c>
      <c r="H357" s="111" t="s">
        <v>1564</v>
      </c>
      <c r="I357" s="49"/>
      <c r="J357" s="49"/>
      <c r="K357" s="95">
        <v>43669</v>
      </c>
      <c r="L357" s="133">
        <v>43830</v>
      </c>
      <c r="M357" s="22" t="str">
        <f t="shared" si="8"/>
        <v>43%</v>
      </c>
    </row>
    <row r="358" spans="1:13" ht="60" x14ac:dyDescent="0.25">
      <c r="A358" s="171" t="s">
        <v>1448</v>
      </c>
      <c r="B358" s="123" t="s">
        <v>243</v>
      </c>
      <c r="C358" s="93" t="s">
        <v>1482</v>
      </c>
      <c r="D358" s="151" t="s">
        <v>1543</v>
      </c>
      <c r="E358" s="99" t="s">
        <v>1511</v>
      </c>
      <c r="F358" s="95">
        <v>43669</v>
      </c>
      <c r="G358" s="112">
        <v>3492554035</v>
      </c>
      <c r="H358" s="111" t="s">
        <v>174</v>
      </c>
      <c r="I358" s="49"/>
      <c r="J358" s="49"/>
      <c r="K358" s="95">
        <v>43672</v>
      </c>
      <c r="L358" s="133">
        <v>43824</v>
      </c>
      <c r="M358" s="22" t="str">
        <f t="shared" si="8"/>
        <v>43%</v>
      </c>
    </row>
    <row r="359" spans="1:13" ht="36" x14ac:dyDescent="0.25">
      <c r="A359" s="171" t="s">
        <v>1449</v>
      </c>
      <c r="B359" s="114" t="s">
        <v>1049</v>
      </c>
      <c r="C359" s="93" t="s">
        <v>1483</v>
      </c>
      <c r="D359" s="111" t="s">
        <v>1544</v>
      </c>
      <c r="E359" s="113" t="s">
        <v>1512</v>
      </c>
      <c r="F359" s="95">
        <v>43669</v>
      </c>
      <c r="G359" s="112">
        <v>70805000</v>
      </c>
      <c r="H359" s="111" t="s">
        <v>1008</v>
      </c>
      <c r="I359" s="49"/>
      <c r="J359" s="49"/>
      <c r="K359" s="95">
        <v>43670</v>
      </c>
      <c r="L359" s="133">
        <v>43761</v>
      </c>
      <c r="M359" s="22" t="str">
        <f t="shared" si="8"/>
        <v>75%</v>
      </c>
    </row>
    <row r="360" spans="1:13" ht="60" x14ac:dyDescent="0.25">
      <c r="A360" s="96" t="s">
        <v>1450</v>
      </c>
      <c r="B360" s="114" t="s">
        <v>203</v>
      </c>
      <c r="C360" s="93" t="s">
        <v>249</v>
      </c>
      <c r="D360" s="111" t="s">
        <v>250</v>
      </c>
      <c r="E360" s="99" t="s">
        <v>1513</v>
      </c>
      <c r="F360" s="95">
        <v>43671</v>
      </c>
      <c r="G360" s="132" t="s">
        <v>1554</v>
      </c>
      <c r="H360" s="111" t="s">
        <v>172</v>
      </c>
      <c r="I360" s="49"/>
      <c r="J360" s="49"/>
      <c r="K360" s="95">
        <v>43672</v>
      </c>
      <c r="L360" s="95">
        <v>44037</v>
      </c>
      <c r="M360" s="22" t="str">
        <f t="shared" si="8"/>
        <v>18%</v>
      </c>
    </row>
    <row r="361" spans="1:13" ht="96" x14ac:dyDescent="0.25">
      <c r="A361" s="96" t="s">
        <v>1451</v>
      </c>
      <c r="B361" s="114" t="s">
        <v>1340</v>
      </c>
      <c r="C361" s="93" t="s">
        <v>1064</v>
      </c>
      <c r="D361" s="111" t="s">
        <v>1121</v>
      </c>
      <c r="E361" s="99" t="s">
        <v>1514</v>
      </c>
      <c r="F361" s="95">
        <v>43672</v>
      </c>
      <c r="G361" s="112">
        <v>100000000</v>
      </c>
      <c r="H361" s="111" t="s">
        <v>1562</v>
      </c>
      <c r="I361" s="49"/>
      <c r="J361" s="49"/>
      <c r="K361" s="95">
        <v>43672</v>
      </c>
      <c r="L361" s="95">
        <v>43686</v>
      </c>
      <c r="M361" s="22" t="str">
        <f t="shared" si="8"/>
        <v>100%</v>
      </c>
    </row>
    <row r="362" spans="1:13" ht="36" x14ac:dyDescent="0.25">
      <c r="A362" s="96" t="s">
        <v>1452</v>
      </c>
      <c r="B362" s="114" t="s">
        <v>1339</v>
      </c>
      <c r="C362" s="93" t="s">
        <v>1330</v>
      </c>
      <c r="D362" s="111" t="s">
        <v>1389</v>
      </c>
      <c r="E362" s="113" t="s">
        <v>1515</v>
      </c>
      <c r="F362" s="95">
        <v>43677</v>
      </c>
      <c r="G362" s="112">
        <v>30000000</v>
      </c>
      <c r="H362" s="93" t="s">
        <v>1565</v>
      </c>
      <c r="I362" s="49"/>
      <c r="J362" s="49"/>
      <c r="K362" s="95">
        <v>43689</v>
      </c>
      <c r="L362" s="95">
        <v>43693</v>
      </c>
      <c r="M362" s="22" t="str">
        <f t="shared" si="8"/>
        <v>100%</v>
      </c>
    </row>
    <row r="363" spans="1:13" ht="48" x14ac:dyDescent="0.25">
      <c r="A363" s="96" t="s">
        <v>1453</v>
      </c>
      <c r="B363" s="114" t="s">
        <v>1344</v>
      </c>
      <c r="C363" s="93" t="s">
        <v>62</v>
      </c>
      <c r="D363" s="111" t="s">
        <v>182</v>
      </c>
      <c r="E363" s="113" t="s">
        <v>1516</v>
      </c>
      <c r="F363" s="95">
        <v>43678</v>
      </c>
      <c r="G363" s="112">
        <v>27000000</v>
      </c>
      <c r="H363" s="93" t="s">
        <v>174</v>
      </c>
      <c r="I363" s="49"/>
      <c r="J363" s="49"/>
      <c r="K363" s="95">
        <v>43678</v>
      </c>
      <c r="L363" s="24">
        <v>43830</v>
      </c>
      <c r="M363" s="22" t="str">
        <f t="shared" si="8"/>
        <v>39%</v>
      </c>
    </row>
    <row r="364" spans="1:13" ht="72" x14ac:dyDescent="0.25">
      <c r="A364" s="96" t="s">
        <v>1454</v>
      </c>
      <c r="B364" s="114" t="s">
        <v>1340</v>
      </c>
      <c r="C364" s="93" t="s">
        <v>1478</v>
      </c>
      <c r="D364" s="111" t="s">
        <v>1539</v>
      </c>
      <c r="E364" s="113" t="s">
        <v>1517</v>
      </c>
      <c r="F364" s="95">
        <v>43685</v>
      </c>
      <c r="G364" s="112">
        <v>2380000000</v>
      </c>
      <c r="H364" s="93" t="s">
        <v>1019</v>
      </c>
      <c r="I364" s="49"/>
      <c r="J364" s="49"/>
      <c r="K364" s="95">
        <v>43686</v>
      </c>
      <c r="L364" s="95">
        <v>43716</v>
      </c>
      <c r="M364" s="22" t="str">
        <f t="shared" si="8"/>
        <v>100%</v>
      </c>
    </row>
    <row r="365" spans="1:13" ht="24" x14ac:dyDescent="0.25">
      <c r="A365" s="96" t="s">
        <v>1455</v>
      </c>
      <c r="B365" s="155" t="s">
        <v>170</v>
      </c>
      <c r="C365" s="93" t="s">
        <v>1484</v>
      </c>
      <c r="D365" s="149" t="s">
        <v>170</v>
      </c>
      <c r="E365" s="149" t="s">
        <v>170</v>
      </c>
      <c r="F365" s="95">
        <v>43685</v>
      </c>
      <c r="G365" s="131" t="s">
        <v>170</v>
      </c>
      <c r="H365" s="131" t="s">
        <v>170</v>
      </c>
      <c r="I365" s="131" t="s">
        <v>170</v>
      </c>
      <c r="J365" s="131" t="s">
        <v>170</v>
      </c>
      <c r="K365" s="131" t="s">
        <v>170</v>
      </c>
      <c r="L365" s="131" t="s">
        <v>170</v>
      </c>
      <c r="M365" s="22" t="e">
        <f t="shared" si="8"/>
        <v>#VALUE!</v>
      </c>
    </row>
    <row r="366" spans="1:13" ht="72" x14ac:dyDescent="0.25">
      <c r="A366" s="96" t="s">
        <v>1456</v>
      </c>
      <c r="B366" s="114" t="s">
        <v>1339</v>
      </c>
      <c r="C366" s="93" t="s">
        <v>1485</v>
      </c>
      <c r="D366" s="111" t="s">
        <v>1545</v>
      </c>
      <c r="E366" s="113" t="s">
        <v>1518</v>
      </c>
      <c r="F366" s="95">
        <v>43685</v>
      </c>
      <c r="G366" s="112">
        <v>166000000</v>
      </c>
      <c r="H366" s="93" t="s">
        <v>1566</v>
      </c>
      <c r="I366" s="49"/>
      <c r="J366" s="49"/>
      <c r="K366" s="95">
        <v>43686</v>
      </c>
      <c r="L366" s="24">
        <v>43822</v>
      </c>
      <c r="M366" s="22" t="str">
        <f t="shared" si="8"/>
        <v>38%</v>
      </c>
    </row>
    <row r="367" spans="1:13" ht="72" x14ac:dyDescent="0.25">
      <c r="A367" s="96" t="s">
        <v>1457</v>
      </c>
      <c r="B367" s="114" t="s">
        <v>1340</v>
      </c>
      <c r="C367" s="93" t="s">
        <v>1313</v>
      </c>
      <c r="D367" s="111" t="s">
        <v>1375</v>
      </c>
      <c r="E367" s="113" t="s">
        <v>1519</v>
      </c>
      <c r="F367" s="95">
        <v>43686</v>
      </c>
      <c r="G367" s="112">
        <v>40000000</v>
      </c>
      <c r="H367" s="93" t="s">
        <v>1026</v>
      </c>
      <c r="I367" s="49"/>
      <c r="J367" s="49"/>
      <c r="K367" s="95">
        <v>43686</v>
      </c>
      <c r="L367" s="24">
        <v>43716</v>
      </c>
      <c r="M367" s="22" t="str">
        <f t="shared" si="8"/>
        <v>100%</v>
      </c>
    </row>
    <row r="368" spans="1:13" ht="84" x14ac:dyDescent="0.25">
      <c r="A368" s="96" t="s">
        <v>1458</v>
      </c>
      <c r="B368" s="114" t="s">
        <v>1340</v>
      </c>
      <c r="C368" s="93" t="s">
        <v>1486</v>
      </c>
      <c r="D368" s="111" t="s">
        <v>1376</v>
      </c>
      <c r="E368" s="113" t="s">
        <v>1520</v>
      </c>
      <c r="F368" s="95">
        <v>43686</v>
      </c>
      <c r="G368" s="112">
        <v>448000000</v>
      </c>
      <c r="H368" s="93" t="s">
        <v>1026</v>
      </c>
      <c r="I368" s="49"/>
      <c r="J368" s="49"/>
      <c r="K368" s="95">
        <v>43686</v>
      </c>
      <c r="L368" s="24">
        <v>43716</v>
      </c>
      <c r="M368" s="22" t="str">
        <f t="shared" si="8"/>
        <v>100%</v>
      </c>
    </row>
    <row r="369" spans="1:13" ht="48" x14ac:dyDescent="0.25">
      <c r="A369" s="96" t="s">
        <v>1459</v>
      </c>
      <c r="B369" s="120" t="s">
        <v>1340</v>
      </c>
      <c r="C369" s="93" t="s">
        <v>1487</v>
      </c>
      <c r="D369" s="122" t="s">
        <v>1546</v>
      </c>
      <c r="E369" s="113" t="s">
        <v>1521</v>
      </c>
      <c r="F369" s="95">
        <v>43686</v>
      </c>
      <c r="G369" s="112">
        <v>1914466000</v>
      </c>
      <c r="H369" s="93" t="s">
        <v>1026</v>
      </c>
      <c r="I369" s="49"/>
      <c r="J369" s="49"/>
      <c r="K369" s="95">
        <v>43686</v>
      </c>
      <c r="L369" s="24">
        <v>43716</v>
      </c>
      <c r="M369" s="22" t="str">
        <f t="shared" si="8"/>
        <v>100%</v>
      </c>
    </row>
    <row r="370" spans="1:13" ht="72" x14ac:dyDescent="0.25">
      <c r="A370" s="96" t="s">
        <v>1460</v>
      </c>
      <c r="B370" s="114" t="s">
        <v>1340</v>
      </c>
      <c r="C370" s="93" t="s">
        <v>1488</v>
      </c>
      <c r="D370" s="111" t="s">
        <v>1547</v>
      </c>
      <c r="E370" s="113" t="s">
        <v>1522</v>
      </c>
      <c r="F370" s="95">
        <v>43686</v>
      </c>
      <c r="G370" s="112">
        <v>55000000</v>
      </c>
      <c r="H370" s="93" t="s">
        <v>1026</v>
      </c>
      <c r="I370" s="49"/>
      <c r="J370" s="49"/>
      <c r="K370" s="95">
        <v>43686</v>
      </c>
      <c r="L370" s="24">
        <v>43716</v>
      </c>
      <c r="M370" s="22" t="str">
        <f t="shared" si="8"/>
        <v>100%</v>
      </c>
    </row>
    <row r="371" spans="1:13" ht="60" x14ac:dyDescent="0.25">
      <c r="A371" s="96" t="s">
        <v>1461</v>
      </c>
      <c r="B371" s="114" t="s">
        <v>1342</v>
      </c>
      <c r="C371" s="93" t="s">
        <v>1064</v>
      </c>
      <c r="D371" s="111" t="s">
        <v>1121</v>
      </c>
      <c r="E371" s="113" t="s">
        <v>1523</v>
      </c>
      <c r="F371" s="95">
        <v>43689</v>
      </c>
      <c r="G371" s="112">
        <v>1036000000</v>
      </c>
      <c r="H371" s="93" t="s">
        <v>1026</v>
      </c>
      <c r="I371" s="49"/>
      <c r="J371" s="49"/>
      <c r="K371" s="95">
        <v>43689</v>
      </c>
      <c r="L371" s="24">
        <v>43719</v>
      </c>
      <c r="M371" s="22" t="str">
        <f t="shared" si="8"/>
        <v>100%</v>
      </c>
    </row>
    <row r="372" spans="1:13" ht="72" x14ac:dyDescent="0.25">
      <c r="A372" s="96" t="s">
        <v>1462</v>
      </c>
      <c r="B372" s="114" t="s">
        <v>1049</v>
      </c>
      <c r="C372" s="93" t="s">
        <v>1489</v>
      </c>
      <c r="D372" s="111" t="s">
        <v>1548</v>
      </c>
      <c r="E372" s="113" t="s">
        <v>1524</v>
      </c>
      <c r="F372" s="95">
        <v>43692</v>
      </c>
      <c r="G372" s="112">
        <v>209806802</v>
      </c>
      <c r="H372" s="93" t="s">
        <v>1007</v>
      </c>
      <c r="I372" s="49"/>
      <c r="J372" s="49"/>
      <c r="K372" s="95">
        <v>43693</v>
      </c>
      <c r="L372" s="24">
        <v>43814</v>
      </c>
      <c r="M372" s="22" t="str">
        <f t="shared" si="8"/>
        <v>37%</v>
      </c>
    </row>
    <row r="373" spans="1:13" ht="48" x14ac:dyDescent="0.25">
      <c r="A373" s="96" t="s">
        <v>1463</v>
      </c>
      <c r="B373" s="114" t="s">
        <v>1340</v>
      </c>
      <c r="C373" s="93" t="s">
        <v>1490</v>
      </c>
      <c r="D373" s="111" t="s">
        <v>1549</v>
      </c>
      <c r="E373" s="113" t="s">
        <v>1525</v>
      </c>
      <c r="F373" s="95">
        <v>43692</v>
      </c>
      <c r="G373" s="112">
        <v>170000000</v>
      </c>
      <c r="H373" s="93" t="s">
        <v>1026</v>
      </c>
      <c r="I373" s="49"/>
      <c r="J373" s="49"/>
      <c r="K373" s="95">
        <v>43693</v>
      </c>
      <c r="L373" s="24">
        <v>43723</v>
      </c>
      <c r="M373" s="22" t="str">
        <f t="shared" si="8"/>
        <v>100%</v>
      </c>
    </row>
    <row r="374" spans="1:13" ht="60" x14ac:dyDescent="0.25">
      <c r="A374" s="96" t="s">
        <v>1464</v>
      </c>
      <c r="B374" s="120" t="s">
        <v>1343</v>
      </c>
      <c r="C374" s="93" t="s">
        <v>1491</v>
      </c>
      <c r="D374" s="122" t="s">
        <v>1550</v>
      </c>
      <c r="E374" s="99" t="s">
        <v>1526</v>
      </c>
      <c r="F374" s="95">
        <v>43692</v>
      </c>
      <c r="G374" s="112">
        <v>15900000</v>
      </c>
      <c r="H374" s="93" t="s">
        <v>1007</v>
      </c>
      <c r="I374" s="49"/>
      <c r="J374" s="49"/>
      <c r="K374" s="133">
        <v>43693</v>
      </c>
      <c r="L374" s="24">
        <v>43814</v>
      </c>
      <c r="M374" s="22" t="str">
        <f t="shared" si="8"/>
        <v>37%</v>
      </c>
    </row>
    <row r="375" spans="1:13" ht="48" x14ac:dyDescent="0.25">
      <c r="A375" s="96" t="s">
        <v>1465</v>
      </c>
      <c r="B375" s="124" t="s">
        <v>1495</v>
      </c>
      <c r="C375" s="93" t="s">
        <v>1492</v>
      </c>
      <c r="D375" s="129" t="s">
        <v>1551</v>
      </c>
      <c r="E375" s="99" t="s">
        <v>1527</v>
      </c>
      <c r="F375" s="95">
        <v>43700</v>
      </c>
      <c r="G375" s="112">
        <v>38850000</v>
      </c>
      <c r="H375" s="93" t="s">
        <v>1007</v>
      </c>
      <c r="I375" s="49"/>
      <c r="J375" s="49"/>
      <c r="K375" s="133">
        <v>43700</v>
      </c>
      <c r="L375" s="133">
        <v>43821</v>
      </c>
      <c r="M375" s="22" t="str">
        <f t="shared" si="8"/>
        <v>31%</v>
      </c>
    </row>
    <row r="376" spans="1:13" ht="60" x14ac:dyDescent="0.25">
      <c r="A376" s="96" t="s">
        <v>1466</v>
      </c>
      <c r="B376" s="114" t="s">
        <v>1343</v>
      </c>
      <c r="C376" s="93" t="s">
        <v>1493</v>
      </c>
      <c r="D376" s="111" t="s">
        <v>1552</v>
      </c>
      <c r="E376" s="99" t="s">
        <v>1528</v>
      </c>
      <c r="F376" s="95">
        <v>43703</v>
      </c>
      <c r="G376" s="112">
        <v>10000000</v>
      </c>
      <c r="H376" s="93" t="s">
        <v>1007</v>
      </c>
      <c r="I376" s="49"/>
      <c r="J376" s="49"/>
      <c r="K376" s="95">
        <v>43704</v>
      </c>
      <c r="L376" s="95">
        <v>43825</v>
      </c>
      <c r="M376" s="22" t="str">
        <f t="shared" si="8"/>
        <v>28%</v>
      </c>
    </row>
    <row r="377" spans="1:13" ht="60" x14ac:dyDescent="0.25">
      <c r="A377" s="96" t="s">
        <v>1467</v>
      </c>
      <c r="B377" s="114" t="s">
        <v>1343</v>
      </c>
      <c r="C377" s="81" t="s">
        <v>343</v>
      </c>
      <c r="D377" s="111" t="s">
        <v>328</v>
      </c>
      <c r="E377" s="83" t="s">
        <v>1529</v>
      </c>
      <c r="F377" s="80">
        <v>43711</v>
      </c>
      <c r="G377" s="132" t="s">
        <v>1555</v>
      </c>
      <c r="H377" s="82" t="s">
        <v>172</v>
      </c>
      <c r="I377" s="49"/>
      <c r="J377" s="49"/>
      <c r="K377" s="95">
        <v>43718</v>
      </c>
      <c r="L377" s="95">
        <v>44083</v>
      </c>
      <c r="M377" s="22" t="str">
        <f t="shared" si="8"/>
        <v>5%</v>
      </c>
    </row>
    <row r="378" spans="1:13" ht="36" x14ac:dyDescent="0.25">
      <c r="A378" s="96" t="s">
        <v>1468</v>
      </c>
      <c r="B378" s="142" t="s">
        <v>170</v>
      </c>
      <c r="C378" s="93" t="s">
        <v>346</v>
      </c>
      <c r="D378" s="111" t="s">
        <v>170</v>
      </c>
      <c r="E378" s="149" t="s">
        <v>170</v>
      </c>
      <c r="F378" s="95">
        <v>43721</v>
      </c>
      <c r="G378" s="149" t="s">
        <v>170</v>
      </c>
      <c r="H378" s="149" t="s">
        <v>170</v>
      </c>
      <c r="I378" s="149" t="s">
        <v>170</v>
      </c>
      <c r="J378" s="149" t="s">
        <v>170</v>
      </c>
      <c r="K378" s="149" t="s">
        <v>170</v>
      </c>
      <c r="L378" s="149" t="s">
        <v>170</v>
      </c>
      <c r="M378" s="22" t="e">
        <f t="shared" si="8"/>
        <v>#VALUE!</v>
      </c>
    </row>
    <row r="379" spans="1:13" ht="36" x14ac:dyDescent="0.25">
      <c r="A379" s="96" t="s">
        <v>1469</v>
      </c>
      <c r="B379" s="114" t="s">
        <v>1339</v>
      </c>
      <c r="C379" s="93" t="s">
        <v>1494</v>
      </c>
      <c r="D379" s="111" t="s">
        <v>1553</v>
      </c>
      <c r="E379" s="99" t="s">
        <v>1530</v>
      </c>
      <c r="F379" s="95">
        <v>43721</v>
      </c>
      <c r="G379" s="112">
        <v>48190471</v>
      </c>
      <c r="H379" s="111" t="s">
        <v>180</v>
      </c>
      <c r="I379" s="49"/>
      <c r="J379" s="49"/>
      <c r="K379" s="95">
        <v>43724</v>
      </c>
      <c r="L379" s="95">
        <v>43784</v>
      </c>
      <c r="M379" s="22" t="str">
        <f t="shared" si="8"/>
        <v>23%</v>
      </c>
    </row>
    <row r="380" spans="1:13" s="135" customFormat="1" ht="72" x14ac:dyDescent="0.25">
      <c r="A380" s="99" t="s">
        <v>1470</v>
      </c>
      <c r="B380" s="114" t="s">
        <v>203</v>
      </c>
      <c r="C380" s="93" t="s">
        <v>251</v>
      </c>
      <c r="D380" s="111" t="s">
        <v>252</v>
      </c>
      <c r="E380" s="99" t="s">
        <v>1531</v>
      </c>
      <c r="F380" s="95">
        <v>43726</v>
      </c>
      <c r="G380" s="132" t="s">
        <v>1556</v>
      </c>
      <c r="H380" s="93" t="s">
        <v>1567</v>
      </c>
      <c r="I380" s="134"/>
      <c r="J380" s="134"/>
      <c r="K380" s="95">
        <v>43726</v>
      </c>
      <c r="L380" s="95">
        <v>43830</v>
      </c>
      <c r="M380" s="111" t="str">
        <f t="shared" si="8"/>
        <v>12%</v>
      </c>
    </row>
    <row r="381" spans="1:13" s="135" customFormat="1" ht="60" x14ac:dyDescent="0.25">
      <c r="A381" s="99" t="s">
        <v>1471</v>
      </c>
      <c r="B381" s="114" t="s">
        <v>203</v>
      </c>
      <c r="C381" s="93" t="s">
        <v>661</v>
      </c>
      <c r="D381" s="111" t="s">
        <v>993</v>
      </c>
      <c r="E381" s="115" t="s">
        <v>1532</v>
      </c>
      <c r="F381" s="95">
        <v>43727</v>
      </c>
      <c r="G381" s="112">
        <v>490280000</v>
      </c>
      <c r="H381" s="93" t="s">
        <v>1568</v>
      </c>
      <c r="I381" s="134"/>
      <c r="J381" s="134"/>
      <c r="K381" s="95">
        <v>43728</v>
      </c>
      <c r="L381" s="95">
        <v>43769</v>
      </c>
      <c r="M381" s="111" t="str">
        <f t="shared" si="8"/>
        <v>24%</v>
      </c>
    </row>
    <row r="382" spans="1:13" ht="60" x14ac:dyDescent="0.25">
      <c r="A382" s="99" t="s">
        <v>1472</v>
      </c>
      <c r="B382" s="114" t="s">
        <v>203</v>
      </c>
      <c r="C382" s="93" t="s">
        <v>255</v>
      </c>
      <c r="D382" s="111" t="s">
        <v>256</v>
      </c>
      <c r="E382" s="115" t="s">
        <v>1533</v>
      </c>
      <c r="F382" s="95">
        <v>43728</v>
      </c>
      <c r="G382" s="132" t="s">
        <v>1557</v>
      </c>
      <c r="H382" s="93" t="s">
        <v>1569</v>
      </c>
      <c r="I382" s="49"/>
      <c r="J382" s="49"/>
      <c r="K382" s="95">
        <v>43729</v>
      </c>
      <c r="L382" s="95">
        <v>43830</v>
      </c>
      <c r="M382" s="22" t="str">
        <f t="shared" si="8"/>
        <v>9%</v>
      </c>
    </row>
    <row r="383" spans="1:13" ht="60" x14ac:dyDescent="0.25">
      <c r="A383" s="99" t="s">
        <v>1570</v>
      </c>
      <c r="B383" s="114" t="s">
        <v>242</v>
      </c>
      <c r="C383" s="93" t="s">
        <v>109</v>
      </c>
      <c r="D383" s="111" t="s">
        <v>925</v>
      </c>
      <c r="E383" s="115" t="s">
        <v>1571</v>
      </c>
      <c r="F383" s="95">
        <v>43728</v>
      </c>
      <c r="G383" s="112">
        <v>115668000</v>
      </c>
      <c r="H383" s="93" t="s">
        <v>1026</v>
      </c>
      <c r="I383" s="49"/>
      <c r="J383" s="49"/>
      <c r="K383" s="152">
        <v>43731</v>
      </c>
      <c r="L383" s="152">
        <v>43760</v>
      </c>
      <c r="M383" s="22" t="str">
        <f t="shared" si="8"/>
        <v>24%</v>
      </c>
    </row>
    <row r="384" spans="1:13" ht="84" x14ac:dyDescent="0.25">
      <c r="A384" s="99" t="s">
        <v>1572</v>
      </c>
      <c r="B384" s="136" t="s">
        <v>203</v>
      </c>
      <c r="C384" s="137" t="s">
        <v>346</v>
      </c>
      <c r="D384" s="138" t="s">
        <v>211</v>
      </c>
      <c r="E384" s="139" t="s">
        <v>1581</v>
      </c>
      <c r="F384" s="140">
        <v>43733</v>
      </c>
      <c r="G384" s="147" t="s">
        <v>1585</v>
      </c>
      <c r="H384" s="149" t="s">
        <v>172</v>
      </c>
      <c r="I384" s="61"/>
      <c r="J384" s="61"/>
      <c r="K384" s="150">
        <v>43733</v>
      </c>
      <c r="L384" s="152">
        <v>44098</v>
      </c>
      <c r="M384" s="22" t="str">
        <f t="shared" si="8"/>
        <v>1%</v>
      </c>
    </row>
    <row r="385" spans="1:13" ht="60" x14ac:dyDescent="0.25">
      <c r="A385" s="99" t="s">
        <v>1573</v>
      </c>
      <c r="B385" s="136" t="s">
        <v>1339</v>
      </c>
      <c r="C385" s="137" t="s">
        <v>1577</v>
      </c>
      <c r="D385" s="138" t="s">
        <v>1579</v>
      </c>
      <c r="E385" s="139" t="s">
        <v>1582</v>
      </c>
      <c r="F385" s="140">
        <v>43734</v>
      </c>
      <c r="G385" s="144">
        <v>36000000</v>
      </c>
      <c r="H385" s="149" t="s">
        <v>1008</v>
      </c>
      <c r="I385" s="61"/>
      <c r="J385" s="61"/>
      <c r="K385" s="150">
        <v>43738</v>
      </c>
      <c r="L385" s="152">
        <v>43828</v>
      </c>
      <c r="M385" s="22" t="str">
        <f t="shared" si="8"/>
        <v>0%</v>
      </c>
    </row>
    <row r="386" spans="1:13" s="148" customFormat="1" ht="36" x14ac:dyDescent="0.25">
      <c r="A386" s="99" t="s">
        <v>1574</v>
      </c>
      <c r="B386" s="146" t="s">
        <v>1343</v>
      </c>
      <c r="C386" s="141" t="s">
        <v>1578</v>
      </c>
      <c r="D386" s="142" t="s">
        <v>1580</v>
      </c>
      <c r="E386" s="145" t="s">
        <v>1583</v>
      </c>
      <c r="F386" s="143">
        <v>43734</v>
      </c>
      <c r="G386" s="144">
        <v>10140585</v>
      </c>
      <c r="H386" s="149" t="s">
        <v>1026</v>
      </c>
      <c r="I386" s="153"/>
      <c r="J386" s="153"/>
      <c r="K386" s="152">
        <v>43738</v>
      </c>
      <c r="L386" s="152">
        <v>43767</v>
      </c>
      <c r="M386" s="22" t="str">
        <f t="shared" si="8"/>
        <v>0%</v>
      </c>
    </row>
    <row r="387" spans="1:13" s="148" customFormat="1" ht="72" x14ac:dyDescent="0.25">
      <c r="A387" s="99" t="s">
        <v>1575</v>
      </c>
      <c r="B387" s="146" t="s">
        <v>1340</v>
      </c>
      <c r="C387" s="141" t="s">
        <v>1490</v>
      </c>
      <c r="D387" s="142" t="s">
        <v>1549</v>
      </c>
      <c r="E387" s="145" t="s">
        <v>1584</v>
      </c>
      <c r="F387" s="143">
        <v>43738</v>
      </c>
      <c r="G387" s="144">
        <v>120000000</v>
      </c>
      <c r="H387" s="149" t="s">
        <v>1026</v>
      </c>
      <c r="I387" s="153"/>
      <c r="J387" s="153"/>
      <c r="K387" s="152">
        <v>43739</v>
      </c>
      <c r="L387" s="152">
        <v>43769</v>
      </c>
      <c r="M387" s="22" t="str">
        <f t="shared" si="8"/>
        <v>-3%</v>
      </c>
    </row>
    <row r="388" spans="1:13" s="148" customFormat="1" ht="53.25" customHeight="1" x14ac:dyDescent="0.25">
      <c r="A388" s="99" t="s">
        <v>1576</v>
      </c>
      <c r="B388" s="146" t="s">
        <v>220</v>
      </c>
      <c r="C388" s="149" t="s">
        <v>1586</v>
      </c>
      <c r="D388" s="142">
        <v>1036645518</v>
      </c>
      <c r="E388" s="145" t="s">
        <v>1587</v>
      </c>
      <c r="F388" s="152">
        <v>43738</v>
      </c>
      <c r="G388" s="144">
        <v>5122260</v>
      </c>
      <c r="H388" s="149" t="s">
        <v>1008</v>
      </c>
      <c r="I388" s="153"/>
      <c r="J388" s="153"/>
      <c r="K388" s="152">
        <v>43739</v>
      </c>
      <c r="L388" s="152">
        <v>43830</v>
      </c>
      <c r="M388" s="142" t="str">
        <f t="shared" si="8"/>
        <v>-1%</v>
      </c>
    </row>
  </sheetData>
  <mergeCells count="4">
    <mergeCell ref="A1:M1"/>
    <mergeCell ref="A53:M53"/>
    <mergeCell ref="A263:M263"/>
    <mergeCell ref="A341:M34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4"/>
  <sheetViews>
    <sheetView tabSelected="1" topLeftCell="A426" zoomScale="80" zoomScaleNormal="80" workbookViewId="0">
      <selection activeCell="E411" sqref="E411"/>
    </sheetView>
  </sheetViews>
  <sheetFormatPr baseColWidth="10" defaultRowHeight="15" x14ac:dyDescent="0.25"/>
  <cols>
    <col min="1" max="1" width="19.42578125" customWidth="1"/>
    <col min="2" max="2" width="27" style="180" customWidth="1"/>
    <col min="3" max="3" width="21.42578125" customWidth="1"/>
    <col min="4" max="4" width="13.7109375" customWidth="1"/>
    <col min="5" max="5" width="50.140625" customWidth="1"/>
    <col min="7" max="7" width="20.28515625" bestFit="1" customWidth="1"/>
    <col min="8" max="8" width="16" customWidth="1"/>
    <col min="9" max="9" width="24.85546875" style="192" customWidth="1"/>
    <col min="10" max="10" width="11.42578125" style="192"/>
    <col min="12" max="12" width="12.42578125" style="126" customWidth="1"/>
    <col min="13" max="13" width="13.28515625" customWidth="1"/>
    <col min="14" max="14" width="11.42578125" style="126"/>
  </cols>
  <sheetData>
    <row r="1" spans="1:14" ht="62.25" customHeight="1" x14ac:dyDescent="0.25">
      <c r="A1" s="182" t="s">
        <v>422</v>
      </c>
      <c r="B1" s="183"/>
      <c r="C1" s="183"/>
      <c r="D1" s="183"/>
      <c r="E1" s="183"/>
      <c r="F1" s="183"/>
      <c r="G1" s="183"/>
      <c r="H1" s="183"/>
      <c r="I1" s="183"/>
      <c r="J1" s="183"/>
      <c r="K1" s="183"/>
      <c r="L1" s="183"/>
      <c r="M1" s="183"/>
      <c r="N1" s="176" t="s">
        <v>193</v>
      </c>
    </row>
    <row r="2" spans="1:14" ht="102" customHeight="1" x14ac:dyDescent="0.25">
      <c r="A2" s="42" t="s">
        <v>0</v>
      </c>
      <c r="B2" s="42" t="s">
        <v>5</v>
      </c>
      <c r="C2" s="42" t="s">
        <v>1</v>
      </c>
      <c r="D2" s="42" t="s">
        <v>6</v>
      </c>
      <c r="E2" s="42" t="s">
        <v>27</v>
      </c>
      <c r="F2" s="42" t="s">
        <v>28</v>
      </c>
      <c r="G2" s="42" t="s">
        <v>7</v>
      </c>
      <c r="H2" s="42" t="s">
        <v>26</v>
      </c>
      <c r="I2" s="42" t="s">
        <v>31</v>
      </c>
      <c r="J2" s="42" t="s">
        <v>30</v>
      </c>
      <c r="K2" s="42" t="s">
        <v>2</v>
      </c>
      <c r="L2" s="42" t="s">
        <v>3</v>
      </c>
      <c r="M2" s="43" t="s">
        <v>29</v>
      </c>
      <c r="N2" s="44">
        <v>43829</v>
      </c>
    </row>
    <row r="3" spans="1:14" ht="217.5" customHeight="1" x14ac:dyDescent="0.25">
      <c r="A3" s="21" t="s">
        <v>393</v>
      </c>
      <c r="B3" s="21" t="s">
        <v>243</v>
      </c>
      <c r="C3" s="25" t="s">
        <v>261</v>
      </c>
      <c r="D3" s="119" t="s">
        <v>262</v>
      </c>
      <c r="E3" s="25" t="s">
        <v>260</v>
      </c>
      <c r="F3" s="28">
        <f>+N2</f>
        <v>43829</v>
      </c>
      <c r="G3" s="30">
        <v>21084622326</v>
      </c>
      <c r="H3" s="21" t="s">
        <v>421</v>
      </c>
      <c r="I3" s="172" t="s">
        <v>419</v>
      </c>
      <c r="J3" s="189" t="s">
        <v>420</v>
      </c>
      <c r="K3" s="28">
        <v>41920</v>
      </c>
      <c r="L3" s="195">
        <v>43738</v>
      </c>
      <c r="M3" s="45" t="str">
        <f>IF((ROUND((($N$2-$K3)/(EDATE($L3,0)-$K3)*100),2))&gt;100,"100%",CONCATENATE((ROUND((($N$2-$K3)/(EDATE($L3,0)-$K3)*100),0)),"%"))</f>
        <v>100%</v>
      </c>
      <c r="N3" s="177"/>
    </row>
    <row r="4" spans="1:14" ht="63.75" customHeight="1" x14ac:dyDescent="0.25">
      <c r="A4" s="22" t="s">
        <v>196</v>
      </c>
      <c r="B4" s="20" t="s">
        <v>197</v>
      </c>
      <c r="C4" s="21" t="s">
        <v>198</v>
      </c>
      <c r="D4" s="119" t="s">
        <v>199</v>
      </c>
      <c r="E4" s="32" t="s">
        <v>200</v>
      </c>
      <c r="F4" s="31">
        <v>42759</v>
      </c>
      <c r="G4" s="22">
        <v>0</v>
      </c>
      <c r="H4" s="22" t="s">
        <v>201</v>
      </c>
      <c r="I4" s="172"/>
      <c r="J4" s="172"/>
      <c r="K4" s="28">
        <v>42759</v>
      </c>
      <c r="L4" s="195">
        <v>44584</v>
      </c>
      <c r="M4" s="45" t="str">
        <f t="shared" ref="M4:M22" si="0">IF((ROUND((($N$2-$K4)/(EDATE($L4,0)-$K4)*100),2))&gt;100,"100%",CONCATENATE((ROUND((($N$2-$K4)/(EDATE($L4,0)-$K4)*100),0)),"%"))</f>
        <v>59%</v>
      </c>
      <c r="N4" s="178"/>
    </row>
    <row r="5" spans="1:14" ht="49.5" customHeight="1" x14ac:dyDescent="0.25">
      <c r="A5" s="119" t="s">
        <v>205</v>
      </c>
      <c r="B5" s="20" t="s">
        <v>203</v>
      </c>
      <c r="C5" s="20" t="s">
        <v>206</v>
      </c>
      <c r="D5" s="119" t="s">
        <v>207</v>
      </c>
      <c r="E5" s="33" t="s">
        <v>208</v>
      </c>
      <c r="F5" s="28">
        <v>42773</v>
      </c>
      <c r="G5" s="30">
        <v>0</v>
      </c>
      <c r="H5" s="119" t="s">
        <v>201</v>
      </c>
      <c r="I5" s="172"/>
      <c r="J5" s="172"/>
      <c r="K5" s="28">
        <v>42773</v>
      </c>
      <c r="L5" s="195">
        <v>44598</v>
      </c>
      <c r="M5" s="45" t="str">
        <f t="shared" si="0"/>
        <v>58%</v>
      </c>
      <c r="N5" s="178"/>
    </row>
    <row r="6" spans="1:14" ht="72.75" customHeight="1" x14ac:dyDescent="0.25">
      <c r="A6" s="119" t="s">
        <v>209</v>
      </c>
      <c r="B6" s="20" t="s">
        <v>203</v>
      </c>
      <c r="C6" s="20" t="s">
        <v>210</v>
      </c>
      <c r="D6" s="119" t="s">
        <v>211</v>
      </c>
      <c r="E6" s="116" t="s">
        <v>212</v>
      </c>
      <c r="F6" s="28">
        <v>42789</v>
      </c>
      <c r="G6" s="30">
        <v>0</v>
      </c>
      <c r="H6" s="20" t="s">
        <v>201</v>
      </c>
      <c r="I6" s="172"/>
      <c r="J6" s="172"/>
      <c r="K6" s="28">
        <v>42795</v>
      </c>
      <c r="L6" s="195">
        <v>44621</v>
      </c>
      <c r="M6" s="45" t="str">
        <f t="shared" si="0"/>
        <v>57%</v>
      </c>
      <c r="N6" s="178"/>
    </row>
    <row r="7" spans="1:14" ht="94.5" customHeight="1" x14ac:dyDescent="0.25">
      <c r="A7" s="71" t="s">
        <v>222</v>
      </c>
      <c r="B7" s="20" t="s">
        <v>203</v>
      </c>
      <c r="C7" s="20" t="s">
        <v>223</v>
      </c>
      <c r="D7" s="119" t="s">
        <v>224</v>
      </c>
      <c r="E7" s="116" t="s">
        <v>225</v>
      </c>
      <c r="F7" s="28">
        <v>42865</v>
      </c>
      <c r="G7" s="36">
        <v>0</v>
      </c>
      <c r="H7" s="20" t="s">
        <v>201</v>
      </c>
      <c r="I7" s="172"/>
      <c r="J7" s="172"/>
      <c r="K7" s="28">
        <v>42866</v>
      </c>
      <c r="L7" s="195">
        <v>44691</v>
      </c>
      <c r="M7" s="45" t="str">
        <f t="shared" si="0"/>
        <v>53%</v>
      </c>
      <c r="N7" s="178"/>
    </row>
    <row r="8" spans="1:14" s="126" customFormat="1" ht="53.25" customHeight="1" x14ac:dyDescent="0.25">
      <c r="A8" s="149" t="s">
        <v>228</v>
      </c>
      <c r="B8" s="172" t="s">
        <v>195</v>
      </c>
      <c r="C8" s="149" t="s">
        <v>229</v>
      </c>
      <c r="D8" s="142" t="s">
        <v>230</v>
      </c>
      <c r="E8" s="145" t="s">
        <v>231</v>
      </c>
      <c r="F8" s="195">
        <v>42902</v>
      </c>
      <c r="G8" s="200">
        <v>0</v>
      </c>
      <c r="H8" s="149" t="s">
        <v>232</v>
      </c>
      <c r="I8" s="172" t="s">
        <v>1826</v>
      </c>
      <c r="J8" s="172"/>
      <c r="K8" s="195">
        <v>42906</v>
      </c>
      <c r="L8" s="195">
        <v>43818</v>
      </c>
      <c r="M8" s="189" t="str">
        <f t="shared" si="0"/>
        <v>100%</v>
      </c>
      <c r="N8" s="178"/>
    </row>
    <row r="9" spans="1:14" s="126" customFormat="1" ht="61.5" customHeight="1" x14ac:dyDescent="0.25">
      <c r="A9" s="172" t="s">
        <v>233</v>
      </c>
      <c r="B9" s="149" t="s">
        <v>203</v>
      </c>
      <c r="C9" s="172" t="s">
        <v>234</v>
      </c>
      <c r="D9" s="142" t="s">
        <v>235</v>
      </c>
      <c r="E9" s="99" t="s">
        <v>236</v>
      </c>
      <c r="F9" s="196">
        <v>42908</v>
      </c>
      <c r="G9" s="200"/>
      <c r="H9" s="149" t="s">
        <v>201</v>
      </c>
      <c r="I9" s="172"/>
      <c r="J9" s="172"/>
      <c r="K9" s="195">
        <v>42909</v>
      </c>
      <c r="L9" s="195">
        <v>44734</v>
      </c>
      <c r="M9" s="189" t="str">
        <f t="shared" si="0"/>
        <v>50%</v>
      </c>
      <c r="N9" s="178"/>
    </row>
    <row r="10" spans="1:14" s="126" customFormat="1" ht="63.75" customHeight="1" x14ac:dyDescent="0.25">
      <c r="A10" s="172" t="s">
        <v>239</v>
      </c>
      <c r="B10" s="149" t="s">
        <v>203</v>
      </c>
      <c r="C10" s="172" t="s">
        <v>240</v>
      </c>
      <c r="D10" s="187"/>
      <c r="E10" s="201" t="s">
        <v>241</v>
      </c>
      <c r="F10" s="196">
        <v>42915</v>
      </c>
      <c r="G10" s="175">
        <v>0</v>
      </c>
      <c r="H10" s="172" t="s">
        <v>201</v>
      </c>
      <c r="I10" s="172"/>
      <c r="J10" s="172"/>
      <c r="K10" s="196">
        <v>42915</v>
      </c>
      <c r="L10" s="196">
        <v>44741</v>
      </c>
      <c r="M10" s="189" t="str">
        <f t="shared" si="0"/>
        <v>50%</v>
      </c>
      <c r="N10" s="178"/>
    </row>
    <row r="11" spans="1:14" s="126" customFormat="1" ht="168" x14ac:dyDescent="0.25">
      <c r="A11" s="142" t="s">
        <v>32</v>
      </c>
      <c r="B11" s="129" t="s">
        <v>220</v>
      </c>
      <c r="C11" s="149" t="s">
        <v>70</v>
      </c>
      <c r="D11" s="142" t="s">
        <v>183</v>
      </c>
      <c r="E11" s="115" t="s">
        <v>157</v>
      </c>
      <c r="F11" s="152">
        <v>43116</v>
      </c>
      <c r="G11" s="144">
        <v>19250000</v>
      </c>
      <c r="H11" s="142" t="s">
        <v>175</v>
      </c>
      <c r="I11" s="172" t="s">
        <v>1604</v>
      </c>
      <c r="J11" s="172" t="s">
        <v>1605</v>
      </c>
      <c r="K11" s="152">
        <v>43116</v>
      </c>
      <c r="L11" s="133">
        <v>43760</v>
      </c>
      <c r="M11" s="202" t="str">
        <f t="shared" si="0"/>
        <v>100%</v>
      </c>
      <c r="N11" s="178"/>
    </row>
    <row r="12" spans="1:14" s="126" customFormat="1" ht="96" x14ac:dyDescent="0.25">
      <c r="A12" s="142" t="s">
        <v>33</v>
      </c>
      <c r="B12" s="172" t="s">
        <v>194</v>
      </c>
      <c r="C12" s="149" t="s">
        <v>92</v>
      </c>
      <c r="D12" s="142" t="s">
        <v>184</v>
      </c>
      <c r="E12" s="145" t="s">
        <v>158</v>
      </c>
      <c r="F12" s="152">
        <v>43119</v>
      </c>
      <c r="G12" s="144">
        <v>2627732534</v>
      </c>
      <c r="H12" s="142" t="s">
        <v>177</v>
      </c>
      <c r="I12" s="172" t="s">
        <v>409</v>
      </c>
      <c r="J12" s="172" t="s">
        <v>410</v>
      </c>
      <c r="K12" s="152">
        <v>43122</v>
      </c>
      <c r="L12" s="133">
        <v>43496</v>
      </c>
      <c r="M12" s="202" t="str">
        <f t="shared" si="0"/>
        <v>100%</v>
      </c>
      <c r="N12" s="178"/>
    </row>
    <row r="13" spans="1:14" s="126" customFormat="1" ht="144" x14ac:dyDescent="0.25">
      <c r="A13" s="142" t="s">
        <v>34</v>
      </c>
      <c r="B13" s="149" t="s">
        <v>218</v>
      </c>
      <c r="C13" s="149" t="s">
        <v>99</v>
      </c>
      <c r="D13" s="142" t="s">
        <v>185</v>
      </c>
      <c r="E13" s="145" t="s">
        <v>159</v>
      </c>
      <c r="F13" s="152">
        <v>43122</v>
      </c>
      <c r="G13" s="144">
        <v>12600000</v>
      </c>
      <c r="H13" s="142" t="s">
        <v>173</v>
      </c>
      <c r="I13" s="172" t="s">
        <v>398</v>
      </c>
      <c r="J13" s="172" t="s">
        <v>399</v>
      </c>
      <c r="K13" s="152">
        <v>43123</v>
      </c>
      <c r="L13" s="133">
        <v>43511</v>
      </c>
      <c r="M13" s="202" t="str">
        <f t="shared" si="0"/>
        <v>100%</v>
      </c>
      <c r="N13" s="178"/>
    </row>
    <row r="14" spans="1:14" s="126" customFormat="1" ht="36" x14ac:dyDescent="0.25">
      <c r="A14" s="142" t="s">
        <v>35</v>
      </c>
      <c r="B14" s="172" t="s">
        <v>242</v>
      </c>
      <c r="C14" s="149" t="s">
        <v>100</v>
      </c>
      <c r="D14" s="129" t="s">
        <v>186</v>
      </c>
      <c r="E14" s="145" t="s">
        <v>160</v>
      </c>
      <c r="F14" s="152">
        <v>43122</v>
      </c>
      <c r="G14" s="144">
        <v>1373260000</v>
      </c>
      <c r="H14" s="142" t="s">
        <v>178</v>
      </c>
      <c r="I14" s="172" t="s">
        <v>411</v>
      </c>
      <c r="J14" s="172" t="s">
        <v>412</v>
      </c>
      <c r="K14" s="196">
        <v>43122</v>
      </c>
      <c r="L14" s="196">
        <v>43496</v>
      </c>
      <c r="M14" s="202" t="str">
        <f t="shared" si="0"/>
        <v>100%</v>
      </c>
      <c r="N14" s="178"/>
    </row>
    <row r="15" spans="1:14" s="126" customFormat="1" ht="84" x14ac:dyDescent="0.25">
      <c r="A15" s="142" t="s">
        <v>36</v>
      </c>
      <c r="B15" s="172" t="s">
        <v>242</v>
      </c>
      <c r="C15" s="149" t="s">
        <v>108</v>
      </c>
      <c r="D15" s="129" t="s">
        <v>187</v>
      </c>
      <c r="E15" s="145" t="s">
        <v>162</v>
      </c>
      <c r="F15" s="152">
        <v>43124</v>
      </c>
      <c r="G15" s="144">
        <v>1009997863</v>
      </c>
      <c r="H15" s="142" t="s">
        <v>175</v>
      </c>
      <c r="I15" s="172" t="s">
        <v>400</v>
      </c>
      <c r="J15" s="172" t="s">
        <v>361</v>
      </c>
      <c r="K15" s="196">
        <v>43124</v>
      </c>
      <c r="L15" s="196">
        <v>43496</v>
      </c>
      <c r="M15" s="202" t="str">
        <f t="shared" si="0"/>
        <v>100%</v>
      </c>
      <c r="N15" s="178"/>
    </row>
    <row r="16" spans="1:14" s="126" customFormat="1" ht="108" x14ac:dyDescent="0.25">
      <c r="A16" s="142" t="s">
        <v>37</v>
      </c>
      <c r="B16" s="172" t="s">
        <v>194</v>
      </c>
      <c r="C16" s="149" t="s">
        <v>120</v>
      </c>
      <c r="D16" s="142" t="s">
        <v>188</v>
      </c>
      <c r="E16" s="145" t="s">
        <v>163</v>
      </c>
      <c r="F16" s="152">
        <v>43126</v>
      </c>
      <c r="G16" s="144">
        <v>797000000</v>
      </c>
      <c r="H16" s="142" t="s">
        <v>177</v>
      </c>
      <c r="I16" s="172" t="s">
        <v>417</v>
      </c>
      <c r="J16" s="172" t="s">
        <v>418</v>
      </c>
      <c r="K16" s="152">
        <v>43132</v>
      </c>
      <c r="L16" s="133">
        <v>43496</v>
      </c>
      <c r="M16" s="202" t="str">
        <f t="shared" si="0"/>
        <v>100%</v>
      </c>
      <c r="N16" s="178"/>
    </row>
    <row r="17" spans="1:14" s="126" customFormat="1" ht="72" x14ac:dyDescent="0.25">
      <c r="A17" s="129" t="s">
        <v>38</v>
      </c>
      <c r="B17" s="172" t="s">
        <v>194</v>
      </c>
      <c r="C17" s="172" t="s">
        <v>62</v>
      </c>
      <c r="D17" s="129" t="s">
        <v>182</v>
      </c>
      <c r="E17" s="173" t="s">
        <v>164</v>
      </c>
      <c r="F17" s="133">
        <v>43126</v>
      </c>
      <c r="G17" s="175">
        <v>739989362</v>
      </c>
      <c r="H17" s="129" t="s">
        <v>177</v>
      </c>
      <c r="I17" s="172" t="s">
        <v>414</v>
      </c>
      <c r="J17" s="172" t="s">
        <v>402</v>
      </c>
      <c r="K17" s="133">
        <v>43132</v>
      </c>
      <c r="L17" s="133">
        <v>43496</v>
      </c>
      <c r="M17" s="202" t="str">
        <f t="shared" si="0"/>
        <v>100%</v>
      </c>
      <c r="N17" s="178"/>
    </row>
    <row r="18" spans="1:14" s="126" customFormat="1" ht="72" x14ac:dyDescent="0.25">
      <c r="A18" s="129" t="s">
        <v>39</v>
      </c>
      <c r="B18" s="129" t="s">
        <v>264</v>
      </c>
      <c r="C18" s="172" t="s">
        <v>130</v>
      </c>
      <c r="D18" s="129" t="s">
        <v>189</v>
      </c>
      <c r="E18" s="173" t="s">
        <v>165</v>
      </c>
      <c r="F18" s="133">
        <v>43126</v>
      </c>
      <c r="G18" s="175">
        <v>2683081083</v>
      </c>
      <c r="H18" s="129" t="s">
        <v>177</v>
      </c>
      <c r="I18" s="172" t="s">
        <v>403</v>
      </c>
      <c r="J18" s="172" t="s">
        <v>402</v>
      </c>
      <c r="K18" s="196">
        <v>43132</v>
      </c>
      <c r="L18" s="196">
        <v>43496</v>
      </c>
      <c r="M18" s="202" t="str">
        <f t="shared" si="0"/>
        <v>100%</v>
      </c>
      <c r="N18" s="178"/>
    </row>
    <row r="19" spans="1:14" s="126" customFormat="1" ht="84" x14ac:dyDescent="0.25">
      <c r="A19" s="129" t="s">
        <v>40</v>
      </c>
      <c r="B19" s="129" t="s">
        <v>264</v>
      </c>
      <c r="C19" s="172" t="s">
        <v>130</v>
      </c>
      <c r="D19" s="129" t="s">
        <v>189</v>
      </c>
      <c r="E19" s="173" t="s">
        <v>166</v>
      </c>
      <c r="F19" s="133">
        <v>43126</v>
      </c>
      <c r="G19" s="175">
        <v>781413844</v>
      </c>
      <c r="H19" s="129" t="s">
        <v>177</v>
      </c>
      <c r="I19" s="172" t="s">
        <v>401</v>
      </c>
      <c r="J19" s="172" t="s">
        <v>402</v>
      </c>
      <c r="K19" s="133">
        <v>43132</v>
      </c>
      <c r="L19" s="133">
        <v>43496</v>
      </c>
      <c r="M19" s="202" t="str">
        <f t="shared" si="0"/>
        <v>100%</v>
      </c>
      <c r="N19" s="178"/>
    </row>
    <row r="20" spans="1:14" s="126" customFormat="1" ht="144" x14ac:dyDescent="0.25">
      <c r="A20" s="129" t="s">
        <v>41</v>
      </c>
      <c r="B20" s="149" t="s">
        <v>197</v>
      </c>
      <c r="C20" s="172" t="s">
        <v>145</v>
      </c>
      <c r="D20" s="129" t="s">
        <v>191</v>
      </c>
      <c r="E20" s="173" t="s">
        <v>167</v>
      </c>
      <c r="F20" s="133">
        <v>43126</v>
      </c>
      <c r="G20" s="146" t="s">
        <v>171</v>
      </c>
      <c r="H20" s="129" t="s">
        <v>172</v>
      </c>
      <c r="I20" s="172"/>
      <c r="J20" s="172"/>
      <c r="K20" s="133">
        <v>43126</v>
      </c>
      <c r="L20" s="133">
        <v>43490</v>
      </c>
      <c r="M20" s="202" t="str">
        <f t="shared" si="0"/>
        <v>100%</v>
      </c>
      <c r="N20" s="178"/>
    </row>
    <row r="21" spans="1:14" s="126" customFormat="1" ht="60" x14ac:dyDescent="0.25">
      <c r="A21" s="142" t="s">
        <v>42</v>
      </c>
      <c r="B21" s="172" t="s">
        <v>218</v>
      </c>
      <c r="C21" s="149" t="s">
        <v>146</v>
      </c>
      <c r="D21" s="142" t="s">
        <v>192</v>
      </c>
      <c r="E21" s="99" t="s">
        <v>168</v>
      </c>
      <c r="F21" s="152">
        <v>43158</v>
      </c>
      <c r="G21" s="146">
        <v>611900000</v>
      </c>
      <c r="H21" s="142" t="s">
        <v>176</v>
      </c>
      <c r="I21" s="172" t="s">
        <v>413</v>
      </c>
      <c r="J21" s="172" t="s">
        <v>406</v>
      </c>
      <c r="K21" s="152">
        <v>43160</v>
      </c>
      <c r="L21" s="133">
        <v>43555</v>
      </c>
      <c r="M21" s="202" t="str">
        <f t="shared" si="0"/>
        <v>100%</v>
      </c>
      <c r="N21" s="178"/>
    </row>
    <row r="22" spans="1:14" s="126" customFormat="1" ht="36" x14ac:dyDescent="0.25">
      <c r="A22" s="142" t="s">
        <v>43</v>
      </c>
      <c r="B22" s="172" t="s">
        <v>219</v>
      </c>
      <c r="C22" s="149" t="s">
        <v>135</v>
      </c>
      <c r="D22" s="129" t="s">
        <v>190</v>
      </c>
      <c r="E22" s="99" t="s">
        <v>169</v>
      </c>
      <c r="F22" s="152">
        <v>43159</v>
      </c>
      <c r="G22" s="146">
        <v>7955268904</v>
      </c>
      <c r="H22" s="142" t="s">
        <v>176</v>
      </c>
      <c r="I22" s="172" t="s">
        <v>405</v>
      </c>
      <c r="J22" s="172" t="s">
        <v>406</v>
      </c>
      <c r="K22" s="196">
        <v>43160</v>
      </c>
      <c r="L22" s="196">
        <v>43555</v>
      </c>
      <c r="M22" s="202" t="str">
        <f t="shared" si="0"/>
        <v>100%</v>
      </c>
      <c r="N22" s="178"/>
    </row>
    <row r="23" spans="1:14" s="126" customFormat="1" ht="72" x14ac:dyDescent="0.25">
      <c r="A23" s="142" t="s">
        <v>265</v>
      </c>
      <c r="B23" s="172" t="s">
        <v>257</v>
      </c>
      <c r="C23" s="149" t="s">
        <v>287</v>
      </c>
      <c r="D23" s="129" t="s">
        <v>213</v>
      </c>
      <c r="E23" s="99" t="s">
        <v>272</v>
      </c>
      <c r="F23" s="152">
        <v>43203</v>
      </c>
      <c r="G23" s="146">
        <v>6562606662</v>
      </c>
      <c r="H23" s="149" t="s">
        <v>297</v>
      </c>
      <c r="I23" s="172" t="s">
        <v>1138</v>
      </c>
      <c r="J23" s="172" t="s">
        <v>1133</v>
      </c>
      <c r="K23" s="196">
        <v>43206</v>
      </c>
      <c r="L23" s="196">
        <v>43562</v>
      </c>
      <c r="M23" s="129" t="str">
        <f>IF((ROUND((($N$2-$K23)/(EDATE($L23,0)-$K23)*100),2))&gt;100,"100%",CONCATENATE((ROUND((($N$2-$K23)/(EDATE($L23,0)-$K23)*100),0)),"%"))</f>
        <v>100%</v>
      </c>
      <c r="N23" s="178"/>
    </row>
    <row r="24" spans="1:14" s="126" customFormat="1" ht="144" x14ac:dyDescent="0.25">
      <c r="A24" s="142" t="s">
        <v>266</v>
      </c>
      <c r="B24" s="172" t="s">
        <v>257</v>
      </c>
      <c r="C24" s="149" t="s">
        <v>288</v>
      </c>
      <c r="D24" s="129" t="s">
        <v>281</v>
      </c>
      <c r="E24" s="201" t="s">
        <v>273</v>
      </c>
      <c r="F24" s="152">
        <v>43216</v>
      </c>
      <c r="G24" s="146">
        <v>2000000000</v>
      </c>
      <c r="H24" s="149" t="s">
        <v>179</v>
      </c>
      <c r="I24" s="172" t="s">
        <v>1413</v>
      </c>
      <c r="J24" s="172" t="s">
        <v>1414</v>
      </c>
      <c r="K24" s="152">
        <v>43221</v>
      </c>
      <c r="L24" s="152">
        <v>43660</v>
      </c>
      <c r="M24" s="129" t="str">
        <f t="shared" ref="M24:M52" si="1">IF((ROUND((($N$2-$K24)/(EDATE($L24,0)-$K24)*100),2))&gt;100,"100%",CONCATENATE((ROUND((($N$2-$K24)/(EDATE($L24,0)-$K24)*100),0)),"%"))</f>
        <v>100%</v>
      </c>
      <c r="N24" s="178"/>
    </row>
    <row r="25" spans="1:14" s="126" customFormat="1" ht="72" x14ac:dyDescent="0.25">
      <c r="A25" s="142" t="s">
        <v>267</v>
      </c>
      <c r="B25" s="149" t="s">
        <v>197</v>
      </c>
      <c r="C25" s="149" t="s">
        <v>289</v>
      </c>
      <c r="D25" s="129" t="s">
        <v>214</v>
      </c>
      <c r="E25" s="201" t="s">
        <v>274</v>
      </c>
      <c r="F25" s="152">
        <v>43216</v>
      </c>
      <c r="G25" s="146">
        <v>1838812105</v>
      </c>
      <c r="H25" s="149" t="s">
        <v>179</v>
      </c>
      <c r="I25" s="172" t="s">
        <v>1136</v>
      </c>
      <c r="J25" s="172" t="s">
        <v>1137</v>
      </c>
      <c r="K25" s="152">
        <v>43222</v>
      </c>
      <c r="L25" s="152">
        <v>43585</v>
      </c>
      <c r="M25" s="129" t="str">
        <f t="shared" si="1"/>
        <v>100%</v>
      </c>
      <c r="N25" s="178"/>
    </row>
    <row r="26" spans="1:14" s="126" customFormat="1" ht="48" x14ac:dyDescent="0.25">
      <c r="A26" s="142" t="s">
        <v>268</v>
      </c>
      <c r="B26" s="172" t="s">
        <v>194</v>
      </c>
      <c r="C26" s="149" t="s">
        <v>291</v>
      </c>
      <c r="D26" s="129" t="s">
        <v>283</v>
      </c>
      <c r="E26" s="201" t="s">
        <v>275</v>
      </c>
      <c r="F26" s="152">
        <v>43250</v>
      </c>
      <c r="G26" s="146">
        <v>498532927</v>
      </c>
      <c r="H26" s="149" t="s">
        <v>181</v>
      </c>
      <c r="I26" s="172" t="s">
        <v>404</v>
      </c>
      <c r="J26" s="172" t="s">
        <v>360</v>
      </c>
      <c r="K26" s="152">
        <v>43252</v>
      </c>
      <c r="L26" s="152">
        <v>43555</v>
      </c>
      <c r="M26" s="129" t="str">
        <f t="shared" si="1"/>
        <v>100%</v>
      </c>
      <c r="N26" s="178"/>
    </row>
    <row r="27" spans="1:14" s="126" customFormat="1" ht="96" x14ac:dyDescent="0.25">
      <c r="A27" s="142" t="s">
        <v>269</v>
      </c>
      <c r="B27" s="172" t="s">
        <v>243</v>
      </c>
      <c r="C27" s="149" t="s">
        <v>292</v>
      </c>
      <c r="D27" s="149" t="s">
        <v>284</v>
      </c>
      <c r="E27" s="201" t="s">
        <v>276</v>
      </c>
      <c r="F27" s="152">
        <v>43271</v>
      </c>
      <c r="G27" s="146">
        <v>610616933</v>
      </c>
      <c r="H27" s="149" t="s">
        <v>298</v>
      </c>
      <c r="I27" s="172" t="s">
        <v>394</v>
      </c>
      <c r="J27" s="149" t="s">
        <v>395</v>
      </c>
      <c r="K27" s="152">
        <v>43272</v>
      </c>
      <c r="L27" s="152">
        <v>43495</v>
      </c>
      <c r="M27" s="129" t="str">
        <f t="shared" si="1"/>
        <v>100%</v>
      </c>
      <c r="N27" s="178"/>
    </row>
    <row r="28" spans="1:14" s="126" customFormat="1" ht="132" x14ac:dyDescent="0.25">
      <c r="A28" s="142" t="s">
        <v>270</v>
      </c>
      <c r="B28" s="172" t="s">
        <v>243</v>
      </c>
      <c r="C28" s="149" t="s">
        <v>293</v>
      </c>
      <c r="D28" s="142" t="s">
        <v>285</v>
      </c>
      <c r="E28" s="201" t="s">
        <v>277</v>
      </c>
      <c r="F28" s="152">
        <v>43271</v>
      </c>
      <c r="G28" s="146">
        <v>6488517615</v>
      </c>
      <c r="H28" s="149" t="s">
        <v>173</v>
      </c>
      <c r="I28" s="172" t="s">
        <v>396</v>
      </c>
      <c r="J28" s="172" t="s">
        <v>397</v>
      </c>
      <c r="K28" s="152">
        <v>43272</v>
      </c>
      <c r="L28" s="152">
        <v>43485</v>
      </c>
      <c r="M28" s="129" t="str">
        <f t="shared" si="1"/>
        <v>100%</v>
      </c>
      <c r="N28" s="178"/>
    </row>
    <row r="29" spans="1:14" s="126" customFormat="1" ht="60" x14ac:dyDescent="0.25">
      <c r="A29" s="203" t="s">
        <v>271</v>
      </c>
      <c r="B29" s="149" t="s">
        <v>197</v>
      </c>
      <c r="C29" s="149" t="s">
        <v>294</v>
      </c>
      <c r="D29" s="142" t="s">
        <v>286</v>
      </c>
      <c r="E29" s="201" t="s">
        <v>279</v>
      </c>
      <c r="F29" s="152">
        <v>43280</v>
      </c>
      <c r="G29" s="147" t="s">
        <v>296</v>
      </c>
      <c r="H29" s="149" t="s">
        <v>172</v>
      </c>
      <c r="I29" s="172"/>
      <c r="J29" s="172"/>
      <c r="K29" s="152">
        <v>43282</v>
      </c>
      <c r="L29" s="152">
        <v>43646</v>
      </c>
      <c r="M29" s="129" t="str">
        <f t="shared" si="1"/>
        <v>100%</v>
      </c>
      <c r="N29" s="178"/>
    </row>
    <row r="30" spans="1:14" s="126" customFormat="1" ht="72" x14ac:dyDescent="0.25">
      <c r="A30" s="73" t="s">
        <v>299</v>
      </c>
      <c r="B30" s="172" t="s">
        <v>243</v>
      </c>
      <c r="C30" s="149" t="s">
        <v>330</v>
      </c>
      <c r="D30" s="142" t="s">
        <v>325</v>
      </c>
      <c r="E30" s="99" t="s">
        <v>312</v>
      </c>
      <c r="F30" s="152">
        <v>43300</v>
      </c>
      <c r="G30" s="204">
        <v>3099719398</v>
      </c>
      <c r="H30" s="149" t="s">
        <v>174</v>
      </c>
      <c r="I30" s="172" t="s">
        <v>407</v>
      </c>
      <c r="J30" s="172" t="s">
        <v>408</v>
      </c>
      <c r="K30" s="205">
        <v>43305</v>
      </c>
      <c r="L30" s="152">
        <v>43496</v>
      </c>
      <c r="M30" s="129" t="str">
        <f t="shared" si="1"/>
        <v>100%</v>
      </c>
      <c r="N30" s="178"/>
    </row>
    <row r="31" spans="1:14" s="126" customFormat="1" ht="96" x14ac:dyDescent="0.25">
      <c r="A31" s="73" t="s">
        <v>300</v>
      </c>
      <c r="B31" s="149" t="s">
        <v>197</v>
      </c>
      <c r="C31" s="149" t="s">
        <v>249</v>
      </c>
      <c r="D31" s="142" t="s">
        <v>250</v>
      </c>
      <c r="E31" s="115" t="s">
        <v>313</v>
      </c>
      <c r="F31" s="152">
        <v>43307</v>
      </c>
      <c r="G31" s="146" t="s">
        <v>350</v>
      </c>
      <c r="H31" s="149" t="s">
        <v>172</v>
      </c>
      <c r="I31" s="172"/>
      <c r="J31" s="172"/>
      <c r="K31" s="152">
        <v>43308</v>
      </c>
      <c r="L31" s="152">
        <v>43672</v>
      </c>
      <c r="M31" s="129" t="str">
        <f t="shared" si="1"/>
        <v>100%</v>
      </c>
      <c r="N31" s="178"/>
    </row>
    <row r="32" spans="1:14" s="126" customFormat="1" ht="48" x14ac:dyDescent="0.25">
      <c r="A32" s="206" t="s">
        <v>301</v>
      </c>
      <c r="B32" s="129" t="s">
        <v>215</v>
      </c>
      <c r="C32" s="149" t="s">
        <v>246</v>
      </c>
      <c r="D32" s="142" t="s">
        <v>247</v>
      </c>
      <c r="E32" s="99" t="s">
        <v>248</v>
      </c>
      <c r="F32" s="152">
        <v>43339</v>
      </c>
      <c r="G32" s="207">
        <v>19000000</v>
      </c>
      <c r="H32" s="149" t="s">
        <v>204</v>
      </c>
      <c r="I32" s="172"/>
      <c r="J32" s="172"/>
      <c r="K32" s="152">
        <v>43342</v>
      </c>
      <c r="L32" s="152">
        <v>43706</v>
      </c>
      <c r="M32" s="129" t="str">
        <f t="shared" si="1"/>
        <v>100%</v>
      </c>
      <c r="N32" s="178"/>
    </row>
    <row r="33" spans="1:14" s="126" customFormat="1" ht="96" x14ac:dyDescent="0.25">
      <c r="A33" s="206" t="s">
        <v>302</v>
      </c>
      <c r="B33" s="149" t="s">
        <v>197</v>
      </c>
      <c r="C33" s="149" t="s">
        <v>237</v>
      </c>
      <c r="D33" s="142" t="s">
        <v>238</v>
      </c>
      <c r="E33" s="99" t="s">
        <v>314</v>
      </c>
      <c r="F33" s="152">
        <v>43340</v>
      </c>
      <c r="G33" s="146" t="s">
        <v>351</v>
      </c>
      <c r="H33" s="149" t="s">
        <v>172</v>
      </c>
      <c r="I33" s="172"/>
      <c r="J33" s="172"/>
      <c r="K33" s="152">
        <v>43341</v>
      </c>
      <c r="L33" s="152">
        <v>43706</v>
      </c>
      <c r="M33" s="129" t="str">
        <f t="shared" si="1"/>
        <v>100%</v>
      </c>
      <c r="N33" s="178"/>
    </row>
    <row r="34" spans="1:14" s="126" customFormat="1" ht="96" x14ac:dyDescent="0.25">
      <c r="A34" s="206" t="s">
        <v>303</v>
      </c>
      <c r="B34" s="172" t="s">
        <v>243</v>
      </c>
      <c r="C34" s="149" t="s">
        <v>337</v>
      </c>
      <c r="D34" s="142" t="s">
        <v>326</v>
      </c>
      <c r="E34" s="99" t="s">
        <v>315</v>
      </c>
      <c r="F34" s="152">
        <v>43341</v>
      </c>
      <c r="G34" s="144">
        <v>533013247</v>
      </c>
      <c r="H34" s="149" t="s">
        <v>172</v>
      </c>
      <c r="I34" s="172" t="s">
        <v>1758</v>
      </c>
      <c r="J34" s="172" t="s">
        <v>1757</v>
      </c>
      <c r="K34" s="152">
        <v>43346</v>
      </c>
      <c r="L34" s="152">
        <v>43801</v>
      </c>
      <c r="M34" s="129" t="str">
        <f t="shared" si="1"/>
        <v>100%</v>
      </c>
      <c r="N34" s="178"/>
    </row>
    <row r="35" spans="1:14" s="126" customFormat="1" ht="48" x14ac:dyDescent="0.25">
      <c r="A35" s="73" t="s">
        <v>304</v>
      </c>
      <c r="B35" s="172" t="s">
        <v>243</v>
      </c>
      <c r="C35" s="149" t="s">
        <v>340</v>
      </c>
      <c r="D35" s="129" t="s">
        <v>327</v>
      </c>
      <c r="E35" s="99" t="s">
        <v>317</v>
      </c>
      <c r="F35" s="152">
        <v>43343</v>
      </c>
      <c r="G35" s="146">
        <v>2040026637</v>
      </c>
      <c r="H35" s="149" t="s">
        <v>176</v>
      </c>
      <c r="I35" s="172" t="s">
        <v>1588</v>
      </c>
      <c r="J35" s="172" t="s">
        <v>1589</v>
      </c>
      <c r="K35" s="205">
        <v>43347</v>
      </c>
      <c r="L35" s="188">
        <v>43677</v>
      </c>
      <c r="M35" s="129" t="str">
        <f t="shared" si="1"/>
        <v>100%</v>
      </c>
      <c r="N35" s="178"/>
    </row>
    <row r="36" spans="1:14" s="126" customFormat="1" ht="60" x14ac:dyDescent="0.25">
      <c r="A36" s="129" t="s">
        <v>305</v>
      </c>
      <c r="B36" s="149" t="s">
        <v>197</v>
      </c>
      <c r="C36" s="172" t="s">
        <v>343</v>
      </c>
      <c r="D36" s="142" t="s">
        <v>328</v>
      </c>
      <c r="E36" s="201" t="s">
        <v>318</v>
      </c>
      <c r="F36" s="133">
        <v>43350</v>
      </c>
      <c r="G36" s="208" t="s">
        <v>352</v>
      </c>
      <c r="H36" s="172" t="s">
        <v>172</v>
      </c>
      <c r="I36" s="172"/>
      <c r="J36" s="172"/>
      <c r="K36" s="152">
        <v>43353</v>
      </c>
      <c r="L36" s="152">
        <v>43717</v>
      </c>
      <c r="M36" s="129" t="str">
        <f t="shared" si="1"/>
        <v>100%</v>
      </c>
      <c r="N36" s="178"/>
    </row>
    <row r="37" spans="1:14" s="126" customFormat="1" ht="48" x14ac:dyDescent="0.25">
      <c r="A37" s="142" t="s">
        <v>306</v>
      </c>
      <c r="B37" s="172" t="s">
        <v>220</v>
      </c>
      <c r="C37" s="149" t="s">
        <v>290</v>
      </c>
      <c r="D37" s="142" t="s">
        <v>282</v>
      </c>
      <c r="E37" s="99" t="s">
        <v>319</v>
      </c>
      <c r="F37" s="152">
        <v>43350</v>
      </c>
      <c r="G37" s="209">
        <v>229212517</v>
      </c>
      <c r="H37" s="149" t="s">
        <v>357</v>
      </c>
      <c r="I37" s="172" t="s">
        <v>416</v>
      </c>
      <c r="J37" s="149" t="s">
        <v>415</v>
      </c>
      <c r="K37" s="152">
        <v>43353</v>
      </c>
      <c r="L37" s="152">
        <v>43496</v>
      </c>
      <c r="M37" s="129" t="str">
        <f t="shared" si="1"/>
        <v>100%</v>
      </c>
      <c r="N37" s="178"/>
    </row>
    <row r="38" spans="1:14" s="126" customFormat="1" ht="60" x14ac:dyDescent="0.25">
      <c r="A38" s="142" t="s">
        <v>307</v>
      </c>
      <c r="B38" s="149" t="s">
        <v>197</v>
      </c>
      <c r="C38" s="149" t="s">
        <v>346</v>
      </c>
      <c r="D38" s="142" t="s">
        <v>211</v>
      </c>
      <c r="E38" s="99" t="s">
        <v>320</v>
      </c>
      <c r="F38" s="152">
        <v>43357</v>
      </c>
      <c r="G38" s="209" t="s">
        <v>353</v>
      </c>
      <c r="H38" s="149" t="s">
        <v>172</v>
      </c>
      <c r="I38" s="172"/>
      <c r="J38" s="172"/>
      <c r="K38" s="133">
        <v>43357</v>
      </c>
      <c r="L38" s="133">
        <v>43721</v>
      </c>
      <c r="M38" s="129" t="str">
        <f t="shared" si="1"/>
        <v>100%</v>
      </c>
      <c r="N38" s="178"/>
    </row>
    <row r="39" spans="1:14" s="126" customFormat="1" ht="96" x14ac:dyDescent="0.25">
      <c r="A39" s="142" t="s">
        <v>308</v>
      </c>
      <c r="B39" s="172" t="s">
        <v>243</v>
      </c>
      <c r="C39" s="149" t="s">
        <v>347</v>
      </c>
      <c r="D39" s="129" t="s">
        <v>329</v>
      </c>
      <c r="E39" s="99" t="s">
        <v>321</v>
      </c>
      <c r="F39" s="152">
        <v>43361</v>
      </c>
      <c r="G39" s="209">
        <v>5138653073</v>
      </c>
      <c r="H39" s="149" t="s">
        <v>172</v>
      </c>
      <c r="I39" s="172" t="s">
        <v>1754</v>
      </c>
      <c r="J39" s="172" t="s">
        <v>1755</v>
      </c>
      <c r="K39" s="205">
        <v>43361</v>
      </c>
      <c r="L39" s="196">
        <v>43786</v>
      </c>
      <c r="M39" s="129" t="str">
        <f t="shared" si="1"/>
        <v>100%</v>
      </c>
      <c r="N39" s="178"/>
    </row>
    <row r="40" spans="1:14" s="126" customFormat="1" ht="84" x14ac:dyDescent="0.25">
      <c r="A40" s="142" t="s">
        <v>309</v>
      </c>
      <c r="B40" s="149" t="s">
        <v>197</v>
      </c>
      <c r="C40" s="149" t="s">
        <v>251</v>
      </c>
      <c r="D40" s="129" t="s">
        <v>252</v>
      </c>
      <c r="E40" s="99" t="s">
        <v>322</v>
      </c>
      <c r="F40" s="152">
        <v>43361</v>
      </c>
      <c r="G40" s="146" t="s">
        <v>354</v>
      </c>
      <c r="H40" s="149" t="s">
        <v>172</v>
      </c>
      <c r="I40" s="172"/>
      <c r="J40" s="172"/>
      <c r="K40" s="152">
        <v>43361</v>
      </c>
      <c r="L40" s="152">
        <v>43725</v>
      </c>
      <c r="M40" s="129" t="str">
        <f t="shared" si="1"/>
        <v>100%</v>
      </c>
      <c r="N40" s="178"/>
    </row>
    <row r="41" spans="1:14" s="126" customFormat="1" ht="72" x14ac:dyDescent="0.25">
      <c r="A41" s="129" t="s">
        <v>310</v>
      </c>
      <c r="B41" s="149" t="s">
        <v>197</v>
      </c>
      <c r="C41" s="172" t="s">
        <v>348</v>
      </c>
      <c r="D41" s="142" t="s">
        <v>359</v>
      </c>
      <c r="E41" s="201" t="s">
        <v>323</v>
      </c>
      <c r="F41" s="133">
        <v>43362</v>
      </c>
      <c r="G41" s="208" t="s">
        <v>355</v>
      </c>
      <c r="H41" s="172" t="s">
        <v>172</v>
      </c>
      <c r="I41" s="172"/>
      <c r="J41" s="172"/>
      <c r="K41" s="152">
        <v>43362</v>
      </c>
      <c r="L41" s="152">
        <v>43726</v>
      </c>
      <c r="M41" s="129" t="str">
        <f t="shared" si="1"/>
        <v>100%</v>
      </c>
      <c r="N41" s="178"/>
    </row>
    <row r="42" spans="1:14" s="126" customFormat="1" ht="72" x14ac:dyDescent="0.25">
      <c r="A42" s="129" t="s">
        <v>311</v>
      </c>
      <c r="B42" s="149" t="s">
        <v>197</v>
      </c>
      <c r="C42" s="172" t="s">
        <v>255</v>
      </c>
      <c r="D42" s="129" t="s">
        <v>256</v>
      </c>
      <c r="E42" s="201" t="s">
        <v>324</v>
      </c>
      <c r="F42" s="133">
        <v>43364</v>
      </c>
      <c r="G42" s="208" t="s">
        <v>356</v>
      </c>
      <c r="H42" s="172" t="s">
        <v>172</v>
      </c>
      <c r="I42" s="172"/>
      <c r="J42" s="172"/>
      <c r="K42" s="133">
        <v>43364</v>
      </c>
      <c r="L42" s="133">
        <v>43728</v>
      </c>
      <c r="M42" s="129" t="str">
        <f t="shared" si="1"/>
        <v>100%</v>
      </c>
      <c r="N42" s="178"/>
    </row>
    <row r="43" spans="1:14" s="126" customFormat="1" ht="48.75" x14ac:dyDescent="0.25">
      <c r="A43" s="129" t="s">
        <v>362</v>
      </c>
      <c r="B43" s="149" t="s">
        <v>203</v>
      </c>
      <c r="C43" s="172" t="s">
        <v>371</v>
      </c>
      <c r="D43" s="172" t="s">
        <v>390</v>
      </c>
      <c r="E43" s="201" t="s">
        <v>374</v>
      </c>
      <c r="F43" s="133">
        <v>43390</v>
      </c>
      <c r="G43" s="208" t="s">
        <v>382</v>
      </c>
      <c r="H43" s="172" t="s">
        <v>172</v>
      </c>
      <c r="I43" s="190"/>
      <c r="J43" s="190"/>
      <c r="K43" s="133">
        <v>43390</v>
      </c>
      <c r="L43" s="152">
        <v>43754</v>
      </c>
      <c r="M43" s="129" t="str">
        <f t="shared" si="1"/>
        <v>100%</v>
      </c>
      <c r="N43" s="178"/>
    </row>
    <row r="44" spans="1:14" s="126" customFormat="1" ht="48" x14ac:dyDescent="0.25">
      <c r="A44" s="142" t="s">
        <v>363</v>
      </c>
      <c r="B44" s="149" t="s">
        <v>203</v>
      </c>
      <c r="C44" s="149" t="s">
        <v>372</v>
      </c>
      <c r="D44" s="149" t="s">
        <v>391</v>
      </c>
      <c r="E44" s="99" t="s">
        <v>375</v>
      </c>
      <c r="F44" s="152">
        <v>43391</v>
      </c>
      <c r="G44" s="146" t="s">
        <v>383</v>
      </c>
      <c r="H44" s="149" t="s">
        <v>172</v>
      </c>
      <c r="I44" s="190"/>
      <c r="J44" s="190"/>
      <c r="K44" s="152">
        <v>43391</v>
      </c>
      <c r="L44" s="152">
        <v>43755</v>
      </c>
      <c r="M44" s="129" t="str">
        <f t="shared" si="1"/>
        <v>100%</v>
      </c>
      <c r="N44" s="178"/>
    </row>
    <row r="45" spans="1:14" s="126" customFormat="1" ht="84" x14ac:dyDescent="0.25">
      <c r="A45" s="142" t="s">
        <v>364</v>
      </c>
      <c r="B45" s="149" t="s">
        <v>203</v>
      </c>
      <c r="C45" s="149" t="s">
        <v>253</v>
      </c>
      <c r="D45" s="149" t="s">
        <v>254</v>
      </c>
      <c r="E45" s="99" t="s">
        <v>376</v>
      </c>
      <c r="F45" s="152">
        <v>43395</v>
      </c>
      <c r="G45" s="209" t="s">
        <v>384</v>
      </c>
      <c r="H45" s="149" t="s">
        <v>172</v>
      </c>
      <c r="I45" s="190"/>
      <c r="J45" s="190"/>
      <c r="K45" s="152">
        <v>43395</v>
      </c>
      <c r="L45" s="152">
        <v>43759</v>
      </c>
      <c r="M45" s="129" t="str">
        <f t="shared" si="1"/>
        <v>100%</v>
      </c>
      <c r="N45" s="178"/>
    </row>
    <row r="46" spans="1:14" s="126" customFormat="1" ht="108" x14ac:dyDescent="0.25">
      <c r="A46" s="142" t="s">
        <v>365</v>
      </c>
      <c r="B46" s="149" t="s">
        <v>203</v>
      </c>
      <c r="C46" s="149" t="s">
        <v>244</v>
      </c>
      <c r="D46" s="172" t="s">
        <v>245</v>
      </c>
      <c r="E46" s="99" t="s">
        <v>377</v>
      </c>
      <c r="F46" s="152">
        <v>43395</v>
      </c>
      <c r="G46" s="209" t="s">
        <v>385</v>
      </c>
      <c r="H46" s="149" t="s">
        <v>172</v>
      </c>
      <c r="I46" s="190"/>
      <c r="J46" s="190"/>
      <c r="K46" s="133">
        <v>43395</v>
      </c>
      <c r="L46" s="152">
        <v>43759</v>
      </c>
      <c r="M46" s="129" t="str">
        <f t="shared" si="1"/>
        <v>100%</v>
      </c>
      <c r="N46" s="178"/>
    </row>
    <row r="47" spans="1:14" s="126" customFormat="1" ht="78" customHeight="1" x14ac:dyDescent="0.25">
      <c r="A47" s="142" t="s">
        <v>1614</v>
      </c>
      <c r="B47" s="172" t="s">
        <v>243</v>
      </c>
      <c r="C47" s="149" t="s">
        <v>202</v>
      </c>
      <c r="D47" s="172" t="s">
        <v>199</v>
      </c>
      <c r="E47" s="99" t="s">
        <v>1621</v>
      </c>
      <c r="F47" s="152">
        <v>43410</v>
      </c>
      <c r="G47" s="207">
        <v>5074000000</v>
      </c>
      <c r="H47" s="149" t="s">
        <v>1622</v>
      </c>
      <c r="I47" s="190" t="s">
        <v>1842</v>
      </c>
      <c r="J47" s="190" t="s">
        <v>1843</v>
      </c>
      <c r="K47" s="196">
        <v>43410</v>
      </c>
      <c r="L47" s="196">
        <v>43951</v>
      </c>
      <c r="M47" s="129" t="str">
        <f t="shared" si="1"/>
        <v>77%</v>
      </c>
      <c r="N47" s="178"/>
    </row>
    <row r="48" spans="1:14" s="126" customFormat="1" ht="120" x14ac:dyDescent="0.25">
      <c r="A48" s="73" t="s">
        <v>366</v>
      </c>
      <c r="B48" s="172" t="s">
        <v>243</v>
      </c>
      <c r="C48" s="149" t="s">
        <v>202</v>
      </c>
      <c r="D48" s="172" t="s">
        <v>199</v>
      </c>
      <c r="E48" s="99" t="s">
        <v>378</v>
      </c>
      <c r="F48" s="152">
        <v>43425</v>
      </c>
      <c r="G48" s="146">
        <v>7942713188</v>
      </c>
      <c r="H48" s="149" t="s">
        <v>389</v>
      </c>
      <c r="I48" s="190" t="s">
        <v>1850</v>
      </c>
      <c r="J48" s="190" t="s">
        <v>1851</v>
      </c>
      <c r="K48" s="188">
        <v>43426</v>
      </c>
      <c r="L48" s="196">
        <v>43876</v>
      </c>
      <c r="M48" s="129" t="str">
        <f t="shared" si="1"/>
        <v>90%</v>
      </c>
      <c r="N48" s="178"/>
    </row>
    <row r="49" spans="1:14" s="126" customFormat="1" ht="48.75" x14ac:dyDescent="0.25">
      <c r="A49" s="73" t="s">
        <v>367</v>
      </c>
      <c r="B49" s="149" t="s">
        <v>203</v>
      </c>
      <c r="C49" s="149" t="s">
        <v>226</v>
      </c>
      <c r="D49" s="142" t="s">
        <v>227</v>
      </c>
      <c r="E49" s="99" t="s">
        <v>379</v>
      </c>
      <c r="F49" s="152">
        <v>43434</v>
      </c>
      <c r="G49" s="209" t="s">
        <v>386</v>
      </c>
      <c r="H49" s="149" t="s">
        <v>172</v>
      </c>
      <c r="I49" s="190"/>
      <c r="J49" s="190"/>
      <c r="K49" s="152">
        <v>43434</v>
      </c>
      <c r="L49" s="152">
        <v>43798</v>
      </c>
      <c r="M49" s="129" t="str">
        <f t="shared" si="1"/>
        <v>100%</v>
      </c>
      <c r="N49" s="178"/>
    </row>
    <row r="50" spans="1:14" s="126" customFormat="1" ht="84" x14ac:dyDescent="0.25">
      <c r="A50" s="73" t="s">
        <v>368</v>
      </c>
      <c r="B50" s="149" t="s">
        <v>203</v>
      </c>
      <c r="C50" s="149" t="s">
        <v>373</v>
      </c>
      <c r="D50" s="142" t="s">
        <v>259</v>
      </c>
      <c r="E50" s="99" t="s">
        <v>380</v>
      </c>
      <c r="F50" s="152">
        <v>43448</v>
      </c>
      <c r="G50" s="146" t="s">
        <v>387</v>
      </c>
      <c r="H50" s="149" t="s">
        <v>172</v>
      </c>
      <c r="I50" s="190"/>
      <c r="J50" s="190"/>
      <c r="K50" s="152">
        <v>43448</v>
      </c>
      <c r="L50" s="152">
        <v>43812</v>
      </c>
      <c r="M50" s="129" t="str">
        <f t="shared" si="1"/>
        <v>100%</v>
      </c>
      <c r="N50" s="178"/>
    </row>
    <row r="51" spans="1:14" s="126" customFormat="1" ht="120" x14ac:dyDescent="0.25">
      <c r="A51" s="73" t="s">
        <v>369</v>
      </c>
      <c r="B51" s="172" t="s">
        <v>243</v>
      </c>
      <c r="C51" s="149" t="s">
        <v>202</v>
      </c>
      <c r="D51" s="129" t="s">
        <v>199</v>
      </c>
      <c r="E51" s="99" t="s">
        <v>381</v>
      </c>
      <c r="F51" s="152">
        <v>43455</v>
      </c>
      <c r="G51" s="146">
        <v>10430000000</v>
      </c>
      <c r="H51" s="149" t="s">
        <v>361</v>
      </c>
      <c r="I51" s="190" t="s">
        <v>1833</v>
      </c>
      <c r="J51" s="190" t="s">
        <v>1834</v>
      </c>
      <c r="K51" s="196">
        <v>43455</v>
      </c>
      <c r="L51" s="196">
        <v>44001</v>
      </c>
      <c r="M51" s="129" t="str">
        <f t="shared" si="1"/>
        <v>68%</v>
      </c>
      <c r="N51" s="178"/>
    </row>
    <row r="52" spans="1:14" s="126" customFormat="1" ht="72" x14ac:dyDescent="0.25">
      <c r="A52" s="73" t="s">
        <v>370</v>
      </c>
      <c r="B52" s="149" t="s">
        <v>203</v>
      </c>
      <c r="C52" s="149" t="s">
        <v>216</v>
      </c>
      <c r="D52" s="142" t="s">
        <v>217</v>
      </c>
      <c r="E52" s="99" t="s">
        <v>316</v>
      </c>
      <c r="F52" s="152">
        <v>43463</v>
      </c>
      <c r="G52" s="146" t="s">
        <v>388</v>
      </c>
      <c r="H52" s="149" t="s">
        <v>180</v>
      </c>
      <c r="I52" s="190"/>
      <c r="J52" s="190"/>
      <c r="K52" s="152">
        <v>43463</v>
      </c>
      <c r="L52" s="152">
        <v>43524</v>
      </c>
      <c r="M52" s="129" t="str">
        <f t="shared" si="1"/>
        <v>100%</v>
      </c>
      <c r="N52" s="178"/>
    </row>
    <row r="53" spans="1:14" ht="51.75" customHeight="1" x14ac:dyDescent="0.25">
      <c r="A53" s="184" t="s">
        <v>423</v>
      </c>
      <c r="B53" s="184"/>
      <c r="C53" s="184"/>
      <c r="D53" s="184"/>
      <c r="E53" s="184"/>
      <c r="F53" s="184"/>
      <c r="G53" s="184"/>
      <c r="H53" s="184"/>
      <c r="I53" s="184"/>
      <c r="J53" s="184"/>
      <c r="K53" s="184"/>
      <c r="L53" s="184"/>
      <c r="M53" s="184"/>
      <c r="N53" s="177"/>
    </row>
    <row r="54" spans="1:14" ht="94.5" x14ac:dyDescent="0.25">
      <c r="A54" s="65" t="s">
        <v>0</v>
      </c>
      <c r="B54" s="65" t="s">
        <v>5</v>
      </c>
      <c r="C54" s="65" t="s">
        <v>1</v>
      </c>
      <c r="D54" s="65" t="s">
        <v>6</v>
      </c>
      <c r="E54" s="65" t="s">
        <v>27</v>
      </c>
      <c r="F54" s="65" t="s">
        <v>28</v>
      </c>
      <c r="G54" s="65" t="s">
        <v>7</v>
      </c>
      <c r="H54" s="65" t="s">
        <v>26</v>
      </c>
      <c r="I54" s="65" t="s">
        <v>31</v>
      </c>
      <c r="J54" s="65" t="s">
        <v>30</v>
      </c>
      <c r="K54" s="65" t="s">
        <v>2</v>
      </c>
      <c r="L54" s="65" t="s">
        <v>3</v>
      </c>
      <c r="M54" s="65" t="s">
        <v>29</v>
      </c>
      <c r="N54" s="177"/>
    </row>
    <row r="55" spans="1:14" ht="48" x14ac:dyDescent="0.25">
      <c r="A55" s="69" t="s">
        <v>424</v>
      </c>
      <c r="B55" s="21" t="s">
        <v>1045</v>
      </c>
      <c r="C55" s="84" t="s">
        <v>44</v>
      </c>
      <c r="D55" s="151" t="s">
        <v>853</v>
      </c>
      <c r="E55" s="84" t="s">
        <v>147</v>
      </c>
      <c r="F55" s="88">
        <v>43466</v>
      </c>
      <c r="G55" s="68">
        <v>343631543</v>
      </c>
      <c r="H55" s="151" t="s">
        <v>172</v>
      </c>
      <c r="I55" s="172"/>
      <c r="J55" s="189"/>
      <c r="K55" s="88">
        <v>43466</v>
      </c>
      <c r="L55" s="133">
        <v>43830</v>
      </c>
      <c r="M55" s="22" t="str">
        <f t="shared" ref="M55:M118" si="2">IF((ROUND((($N$2-$K55)/(EDATE($L55,0)-$K55)*100),2))&gt;100,"100%",CONCATENATE((ROUND((($N$2-$K55)/(EDATE($L55,0)-$K55)*100),0)),"%"))</f>
        <v>100%</v>
      </c>
    </row>
    <row r="56" spans="1:14" ht="84" x14ac:dyDescent="0.25">
      <c r="A56" s="69" t="s">
        <v>425</v>
      </c>
      <c r="B56" s="21" t="s">
        <v>1045</v>
      </c>
      <c r="C56" s="84" t="s">
        <v>45</v>
      </c>
      <c r="D56" s="22" t="s">
        <v>853</v>
      </c>
      <c r="E56" s="85" t="s">
        <v>674</v>
      </c>
      <c r="F56" s="88">
        <v>43466</v>
      </c>
      <c r="G56" s="89">
        <v>1963546480</v>
      </c>
      <c r="H56" s="151" t="s">
        <v>172</v>
      </c>
      <c r="I56" s="172"/>
      <c r="J56" s="172"/>
      <c r="K56" s="88">
        <v>43466</v>
      </c>
      <c r="L56" s="133">
        <v>43830</v>
      </c>
      <c r="M56" s="22" t="str">
        <f t="shared" si="2"/>
        <v>100%</v>
      </c>
    </row>
    <row r="57" spans="1:14" ht="96" x14ac:dyDescent="0.25">
      <c r="A57" s="69" t="s">
        <v>426</v>
      </c>
      <c r="B57" s="21" t="s">
        <v>1045</v>
      </c>
      <c r="C57" s="84" t="s">
        <v>613</v>
      </c>
      <c r="D57" s="151" t="s">
        <v>853</v>
      </c>
      <c r="E57" s="85" t="s">
        <v>675</v>
      </c>
      <c r="F57" s="88">
        <v>43466</v>
      </c>
      <c r="G57" s="89">
        <v>400000000</v>
      </c>
      <c r="H57" s="151" t="s">
        <v>172</v>
      </c>
      <c r="I57" s="172"/>
      <c r="J57" s="172"/>
      <c r="K57" s="88">
        <v>43466</v>
      </c>
      <c r="L57" s="133">
        <v>43830</v>
      </c>
      <c r="M57" s="22" t="str">
        <f t="shared" si="2"/>
        <v>100%</v>
      </c>
    </row>
    <row r="58" spans="1:14" ht="48" x14ac:dyDescent="0.25">
      <c r="A58" s="69" t="s">
        <v>427</v>
      </c>
      <c r="B58" s="21" t="s">
        <v>203</v>
      </c>
      <c r="C58" s="84" t="s">
        <v>57</v>
      </c>
      <c r="D58" s="151" t="s">
        <v>854</v>
      </c>
      <c r="E58" s="85" t="s">
        <v>153</v>
      </c>
      <c r="F58" s="88">
        <v>43466</v>
      </c>
      <c r="G58" s="89">
        <v>42854124</v>
      </c>
      <c r="H58" s="151" t="s">
        <v>172</v>
      </c>
      <c r="I58" s="172"/>
      <c r="J58" s="172"/>
      <c r="K58" s="88">
        <v>43466</v>
      </c>
      <c r="L58" s="133">
        <v>43830</v>
      </c>
      <c r="M58" s="22" t="str">
        <f t="shared" si="2"/>
        <v>100%</v>
      </c>
    </row>
    <row r="59" spans="1:14" ht="48" x14ac:dyDescent="0.25">
      <c r="A59" s="69" t="s">
        <v>428</v>
      </c>
      <c r="B59" s="21" t="s">
        <v>203</v>
      </c>
      <c r="C59" s="84" t="s">
        <v>614</v>
      </c>
      <c r="D59" s="151" t="s">
        <v>855</v>
      </c>
      <c r="E59" s="85" t="s">
        <v>148</v>
      </c>
      <c r="F59" s="88">
        <v>43466</v>
      </c>
      <c r="G59" s="89">
        <v>20408516</v>
      </c>
      <c r="H59" s="151" t="s">
        <v>1007</v>
      </c>
      <c r="I59" s="172"/>
      <c r="J59" s="172"/>
      <c r="K59" s="88">
        <v>43466</v>
      </c>
      <c r="L59" s="133">
        <v>43585</v>
      </c>
      <c r="M59" s="22" t="str">
        <f t="shared" si="2"/>
        <v>100%</v>
      </c>
    </row>
    <row r="60" spans="1:14" ht="60" x14ac:dyDescent="0.25">
      <c r="A60" s="69" t="s">
        <v>429</v>
      </c>
      <c r="B60" s="21" t="s">
        <v>203</v>
      </c>
      <c r="C60" s="84" t="s">
        <v>132</v>
      </c>
      <c r="D60" s="151" t="s">
        <v>856</v>
      </c>
      <c r="E60" s="69" t="s">
        <v>676</v>
      </c>
      <c r="F60" s="88">
        <v>43466</v>
      </c>
      <c r="G60" s="89">
        <v>44467650</v>
      </c>
      <c r="H60" s="151" t="s">
        <v>174</v>
      </c>
      <c r="I60" s="172"/>
      <c r="J60" s="172"/>
      <c r="K60" s="88">
        <v>43466</v>
      </c>
      <c r="L60" s="133">
        <v>43616</v>
      </c>
      <c r="M60" s="22" t="str">
        <f t="shared" si="2"/>
        <v>100%</v>
      </c>
    </row>
    <row r="61" spans="1:14" ht="48" x14ac:dyDescent="0.25">
      <c r="A61" s="69" t="s">
        <v>430</v>
      </c>
      <c r="B61" s="21" t="s">
        <v>203</v>
      </c>
      <c r="C61" s="84" t="s">
        <v>615</v>
      </c>
      <c r="D61" s="151" t="s">
        <v>857</v>
      </c>
      <c r="E61" s="69" t="s">
        <v>677</v>
      </c>
      <c r="F61" s="88">
        <v>43466</v>
      </c>
      <c r="G61" s="68" t="s">
        <v>382</v>
      </c>
      <c r="H61" s="151" t="s">
        <v>172</v>
      </c>
      <c r="I61" s="172"/>
      <c r="J61" s="172"/>
      <c r="K61" s="88">
        <v>43466</v>
      </c>
      <c r="L61" s="133">
        <v>43830</v>
      </c>
      <c r="M61" s="22" t="str">
        <f t="shared" si="2"/>
        <v>100%</v>
      </c>
    </row>
    <row r="62" spans="1:14" ht="36" x14ac:dyDescent="0.25">
      <c r="A62" s="69" t="s">
        <v>431</v>
      </c>
      <c r="B62" s="21" t="s">
        <v>257</v>
      </c>
      <c r="C62" s="84" t="s">
        <v>60</v>
      </c>
      <c r="D62" s="151" t="s">
        <v>858</v>
      </c>
      <c r="E62" s="69" t="s">
        <v>155</v>
      </c>
      <c r="F62" s="88">
        <v>43466</v>
      </c>
      <c r="G62" s="89">
        <v>208764828</v>
      </c>
      <c r="H62" s="151" t="s">
        <v>172</v>
      </c>
      <c r="I62" s="172"/>
      <c r="J62" s="172"/>
      <c r="K62" s="88">
        <v>43466</v>
      </c>
      <c r="L62" s="133">
        <v>43830</v>
      </c>
      <c r="M62" s="22" t="str">
        <f t="shared" si="2"/>
        <v>100%</v>
      </c>
    </row>
    <row r="63" spans="1:14" ht="96" x14ac:dyDescent="0.25">
      <c r="A63" s="69" t="s">
        <v>432</v>
      </c>
      <c r="B63" s="21" t="s">
        <v>203</v>
      </c>
      <c r="C63" s="84" t="s">
        <v>53</v>
      </c>
      <c r="D63" s="151" t="s">
        <v>859</v>
      </c>
      <c r="E63" s="85" t="s">
        <v>278</v>
      </c>
      <c r="F63" s="88">
        <v>43466</v>
      </c>
      <c r="G63" s="89">
        <v>55736124</v>
      </c>
      <c r="H63" s="151" t="s">
        <v>172</v>
      </c>
      <c r="I63" s="172"/>
      <c r="J63" s="172"/>
      <c r="K63" s="88">
        <v>43466</v>
      </c>
      <c r="L63" s="133">
        <v>43830</v>
      </c>
      <c r="M63" s="22" t="str">
        <f t="shared" si="2"/>
        <v>100%</v>
      </c>
    </row>
    <row r="64" spans="1:14" ht="60" x14ac:dyDescent="0.25">
      <c r="A64" s="69" t="s">
        <v>433</v>
      </c>
      <c r="B64" s="21" t="s">
        <v>203</v>
      </c>
      <c r="C64" s="84" t="s">
        <v>50</v>
      </c>
      <c r="D64" s="151" t="s">
        <v>860</v>
      </c>
      <c r="E64" s="85" t="s">
        <v>150</v>
      </c>
      <c r="F64" s="88">
        <v>43466</v>
      </c>
      <c r="G64" s="89">
        <v>18412985</v>
      </c>
      <c r="H64" s="151" t="s">
        <v>174</v>
      </c>
      <c r="I64" s="172"/>
      <c r="J64" s="172"/>
      <c r="K64" s="88">
        <v>43466</v>
      </c>
      <c r="L64" s="133">
        <v>43616</v>
      </c>
      <c r="M64" s="22" t="str">
        <f t="shared" si="2"/>
        <v>100%</v>
      </c>
    </row>
    <row r="65" spans="1:13" ht="120" x14ac:dyDescent="0.25">
      <c r="A65" s="69" t="s">
        <v>434</v>
      </c>
      <c r="B65" s="21" t="s">
        <v>203</v>
      </c>
      <c r="C65" s="84" t="s">
        <v>46</v>
      </c>
      <c r="D65" s="151" t="s">
        <v>861</v>
      </c>
      <c r="E65" s="85" t="s">
        <v>1053</v>
      </c>
      <c r="F65" s="88">
        <v>43466</v>
      </c>
      <c r="G65" s="89">
        <v>22241568</v>
      </c>
      <c r="H65" s="151" t="s">
        <v>172</v>
      </c>
      <c r="I65" s="172"/>
      <c r="J65" s="172"/>
      <c r="K65" s="88">
        <v>43466</v>
      </c>
      <c r="L65" s="133">
        <v>43830</v>
      </c>
      <c r="M65" s="22" t="str">
        <f t="shared" si="2"/>
        <v>100%</v>
      </c>
    </row>
    <row r="66" spans="1:13" ht="132" x14ac:dyDescent="0.25">
      <c r="A66" s="69" t="s">
        <v>435</v>
      </c>
      <c r="B66" s="21" t="s">
        <v>203</v>
      </c>
      <c r="C66" s="84" t="s">
        <v>49</v>
      </c>
      <c r="D66" s="151" t="s">
        <v>862</v>
      </c>
      <c r="E66" s="85" t="s">
        <v>149</v>
      </c>
      <c r="F66" s="88">
        <v>43466</v>
      </c>
      <c r="G66" s="89">
        <v>46230292</v>
      </c>
      <c r="H66" s="151" t="s">
        <v>1007</v>
      </c>
      <c r="I66" s="172" t="s">
        <v>1417</v>
      </c>
      <c r="J66" s="172" t="s">
        <v>1418</v>
      </c>
      <c r="K66" s="88">
        <v>43466</v>
      </c>
      <c r="L66" s="133">
        <v>43646</v>
      </c>
      <c r="M66" s="22" t="str">
        <f t="shared" si="2"/>
        <v>100%</v>
      </c>
    </row>
    <row r="67" spans="1:13" ht="48" x14ac:dyDescent="0.25">
      <c r="A67" s="69" t="s">
        <v>436</v>
      </c>
      <c r="B67" s="21" t="s">
        <v>203</v>
      </c>
      <c r="C67" s="84" t="s">
        <v>48</v>
      </c>
      <c r="D67" s="151" t="s">
        <v>863</v>
      </c>
      <c r="E67" s="85" t="s">
        <v>678</v>
      </c>
      <c r="F67" s="88">
        <v>43466</v>
      </c>
      <c r="G67" s="89">
        <v>26608284</v>
      </c>
      <c r="H67" s="151" t="s">
        <v>172</v>
      </c>
      <c r="I67" s="172"/>
      <c r="J67" s="172"/>
      <c r="K67" s="88">
        <v>43466</v>
      </c>
      <c r="L67" s="133">
        <v>43830</v>
      </c>
      <c r="M67" s="22" t="str">
        <f t="shared" si="2"/>
        <v>100%</v>
      </c>
    </row>
    <row r="68" spans="1:13" ht="60" x14ac:dyDescent="0.25">
      <c r="A68" s="69" t="s">
        <v>437</v>
      </c>
      <c r="B68" s="21" t="s">
        <v>203</v>
      </c>
      <c r="C68" s="84" t="s">
        <v>614</v>
      </c>
      <c r="D68" s="151" t="s">
        <v>855</v>
      </c>
      <c r="E68" s="85" t="s">
        <v>679</v>
      </c>
      <c r="F68" s="88">
        <v>43466</v>
      </c>
      <c r="G68" s="89">
        <v>97295588</v>
      </c>
      <c r="H68" s="151" t="s">
        <v>1007</v>
      </c>
      <c r="I68" s="172"/>
      <c r="J68" s="172"/>
      <c r="K68" s="88">
        <v>43466</v>
      </c>
      <c r="L68" s="133">
        <v>43585</v>
      </c>
      <c r="M68" s="22" t="str">
        <f t="shared" si="2"/>
        <v>100%</v>
      </c>
    </row>
    <row r="69" spans="1:13" ht="96" x14ac:dyDescent="0.25">
      <c r="A69" s="38" t="s">
        <v>438</v>
      </c>
      <c r="B69" s="21" t="s">
        <v>257</v>
      </c>
      <c r="C69" s="21" t="s">
        <v>58</v>
      </c>
      <c r="D69" s="22" t="s">
        <v>864</v>
      </c>
      <c r="E69" s="32" t="s">
        <v>680</v>
      </c>
      <c r="F69" s="24">
        <v>43466</v>
      </c>
      <c r="G69" s="36">
        <v>329995685</v>
      </c>
      <c r="H69" s="22" t="s">
        <v>1008</v>
      </c>
      <c r="I69" s="172" t="s">
        <v>1135</v>
      </c>
      <c r="J69" s="172"/>
      <c r="K69" s="24">
        <v>43466</v>
      </c>
      <c r="L69" s="133">
        <v>43585</v>
      </c>
      <c r="M69" s="22" t="str">
        <f t="shared" si="2"/>
        <v>100%</v>
      </c>
    </row>
    <row r="70" spans="1:13" ht="48" x14ac:dyDescent="0.25">
      <c r="A70" s="38" t="s">
        <v>439</v>
      </c>
      <c r="B70" s="21" t="s">
        <v>203</v>
      </c>
      <c r="C70" s="21" t="s">
        <v>55</v>
      </c>
      <c r="D70" s="22" t="s">
        <v>865</v>
      </c>
      <c r="E70" s="32" t="s">
        <v>681</v>
      </c>
      <c r="F70" s="24">
        <v>43466</v>
      </c>
      <c r="G70" s="36">
        <v>58000663</v>
      </c>
      <c r="H70" s="22" t="s">
        <v>172</v>
      </c>
      <c r="I70" s="172"/>
      <c r="J70" s="172"/>
      <c r="K70" s="24">
        <v>43466</v>
      </c>
      <c r="L70" s="133">
        <v>43830</v>
      </c>
      <c r="M70" s="22" t="str">
        <f t="shared" si="2"/>
        <v>100%</v>
      </c>
    </row>
    <row r="71" spans="1:13" ht="48" x14ac:dyDescent="0.25">
      <c r="A71" s="38" t="s">
        <v>440</v>
      </c>
      <c r="B71" s="21" t="s">
        <v>257</v>
      </c>
      <c r="C71" s="21" t="s">
        <v>56</v>
      </c>
      <c r="D71" s="22" t="s">
        <v>866</v>
      </c>
      <c r="E71" s="32" t="s">
        <v>682</v>
      </c>
      <c r="F71" s="24">
        <v>43466</v>
      </c>
      <c r="G71" s="36">
        <v>24796460</v>
      </c>
      <c r="H71" s="22" t="s">
        <v>180</v>
      </c>
      <c r="I71" s="172" t="s">
        <v>1055</v>
      </c>
      <c r="J71" s="172" t="s">
        <v>1056</v>
      </c>
      <c r="K71" s="24">
        <v>43466</v>
      </c>
      <c r="L71" s="133">
        <v>43555</v>
      </c>
      <c r="M71" s="22" t="str">
        <f t="shared" si="2"/>
        <v>100%</v>
      </c>
    </row>
    <row r="72" spans="1:13" ht="84" x14ac:dyDescent="0.25">
      <c r="A72" s="38" t="s">
        <v>441</v>
      </c>
      <c r="B72" s="21" t="s">
        <v>203</v>
      </c>
      <c r="C72" s="21" t="s">
        <v>52</v>
      </c>
      <c r="D72" s="22" t="s">
        <v>867</v>
      </c>
      <c r="E72" s="32" t="s">
        <v>151</v>
      </c>
      <c r="F72" s="24">
        <v>43466</v>
      </c>
      <c r="G72" s="36">
        <v>34083132</v>
      </c>
      <c r="H72" s="22" t="s">
        <v>172</v>
      </c>
      <c r="I72" s="172"/>
      <c r="J72" s="172"/>
      <c r="K72" s="24">
        <v>43466</v>
      </c>
      <c r="L72" s="133">
        <v>43830</v>
      </c>
      <c r="M72" s="22" t="str">
        <f t="shared" si="2"/>
        <v>100%</v>
      </c>
    </row>
    <row r="73" spans="1:13" ht="36" x14ac:dyDescent="0.25">
      <c r="A73" s="38" t="s">
        <v>442</v>
      </c>
      <c r="B73" s="21" t="s">
        <v>203</v>
      </c>
      <c r="C73" s="21" t="s">
        <v>59</v>
      </c>
      <c r="D73" s="22" t="s">
        <v>868</v>
      </c>
      <c r="E73" s="32" t="s">
        <v>154</v>
      </c>
      <c r="F73" s="24">
        <v>43466</v>
      </c>
      <c r="G73" s="36">
        <v>122563644</v>
      </c>
      <c r="H73" s="22" t="s">
        <v>172</v>
      </c>
      <c r="I73" s="172"/>
      <c r="J73" s="172"/>
      <c r="K73" s="24">
        <v>43466</v>
      </c>
      <c r="L73" s="133">
        <v>43830</v>
      </c>
      <c r="M73" s="22" t="str">
        <f t="shared" si="2"/>
        <v>100%</v>
      </c>
    </row>
    <row r="74" spans="1:13" ht="60" x14ac:dyDescent="0.25">
      <c r="A74" s="38" t="s">
        <v>443</v>
      </c>
      <c r="B74" s="21" t="s">
        <v>203</v>
      </c>
      <c r="C74" s="21" t="s">
        <v>616</v>
      </c>
      <c r="D74" s="22" t="s">
        <v>869</v>
      </c>
      <c r="E74" s="32" t="s">
        <v>683</v>
      </c>
      <c r="F74" s="24">
        <v>43466</v>
      </c>
      <c r="G74" s="36">
        <v>46500000</v>
      </c>
      <c r="H74" s="22" t="s">
        <v>172</v>
      </c>
      <c r="I74" s="172"/>
      <c r="J74" s="172"/>
      <c r="K74" s="24">
        <v>43466</v>
      </c>
      <c r="L74" s="133">
        <v>43830</v>
      </c>
      <c r="M74" s="22" t="str">
        <f t="shared" si="2"/>
        <v>100%</v>
      </c>
    </row>
    <row r="75" spans="1:13" ht="72" x14ac:dyDescent="0.25">
      <c r="A75" s="38" t="s">
        <v>444</v>
      </c>
      <c r="B75" s="21" t="s">
        <v>203</v>
      </c>
      <c r="C75" s="21" t="s">
        <v>614</v>
      </c>
      <c r="D75" s="22" t="s">
        <v>855</v>
      </c>
      <c r="E75" s="21" t="s">
        <v>684</v>
      </c>
      <c r="F75" s="24">
        <v>43466</v>
      </c>
      <c r="G75" s="36">
        <v>24151260</v>
      </c>
      <c r="H75" s="22" t="s">
        <v>1007</v>
      </c>
      <c r="I75" s="172"/>
      <c r="J75" s="172"/>
      <c r="K75" s="24">
        <v>43466</v>
      </c>
      <c r="L75" s="133">
        <v>43585</v>
      </c>
      <c r="M75" s="22" t="str">
        <f t="shared" si="2"/>
        <v>100%</v>
      </c>
    </row>
    <row r="76" spans="1:13" ht="60" x14ac:dyDescent="0.25">
      <c r="A76" s="38" t="s">
        <v>445</v>
      </c>
      <c r="B76" s="21" t="s">
        <v>203</v>
      </c>
      <c r="C76" s="21" t="s">
        <v>614</v>
      </c>
      <c r="D76" s="22" t="s">
        <v>855</v>
      </c>
      <c r="E76" s="32" t="s">
        <v>280</v>
      </c>
      <c r="F76" s="24">
        <v>43466</v>
      </c>
      <c r="G76" s="36">
        <v>24275364</v>
      </c>
      <c r="H76" s="22" t="s">
        <v>1007</v>
      </c>
      <c r="I76" s="172"/>
      <c r="J76" s="172"/>
      <c r="K76" s="24">
        <v>43466</v>
      </c>
      <c r="L76" s="133">
        <v>43585</v>
      </c>
      <c r="M76" s="22" t="str">
        <f t="shared" si="2"/>
        <v>100%</v>
      </c>
    </row>
    <row r="77" spans="1:13" ht="120" x14ac:dyDescent="0.25">
      <c r="A77" s="38" t="s">
        <v>446</v>
      </c>
      <c r="B77" s="21" t="s">
        <v>203</v>
      </c>
      <c r="C77" s="21" t="s">
        <v>46</v>
      </c>
      <c r="D77" s="22" t="s">
        <v>861</v>
      </c>
      <c r="E77" s="38" t="s">
        <v>152</v>
      </c>
      <c r="F77" s="24">
        <v>43466</v>
      </c>
      <c r="G77" s="36">
        <v>39400500</v>
      </c>
      <c r="H77" s="22" t="s">
        <v>172</v>
      </c>
      <c r="I77" s="172"/>
      <c r="J77" s="172"/>
      <c r="K77" s="24">
        <v>43466</v>
      </c>
      <c r="L77" s="133">
        <v>43830</v>
      </c>
      <c r="M77" s="22" t="str">
        <f t="shared" si="2"/>
        <v>100%</v>
      </c>
    </row>
    <row r="78" spans="1:13" ht="60" x14ac:dyDescent="0.25">
      <c r="A78" s="38" t="s">
        <v>447</v>
      </c>
      <c r="B78" s="21" t="s">
        <v>203</v>
      </c>
      <c r="C78" s="21" t="s">
        <v>617</v>
      </c>
      <c r="D78" s="22" t="s">
        <v>870</v>
      </c>
      <c r="E78" s="38" t="s">
        <v>685</v>
      </c>
      <c r="F78" s="24">
        <v>43466</v>
      </c>
      <c r="G78" s="56" t="s">
        <v>844</v>
      </c>
      <c r="H78" s="22" t="s">
        <v>172</v>
      </c>
      <c r="I78" s="172"/>
      <c r="J78" s="172"/>
      <c r="K78" s="24">
        <v>43466</v>
      </c>
      <c r="L78" s="133">
        <v>43830</v>
      </c>
      <c r="M78" s="22" t="str">
        <f t="shared" si="2"/>
        <v>100%</v>
      </c>
    </row>
    <row r="79" spans="1:13" ht="72" x14ac:dyDescent="0.25">
      <c r="A79" s="38" t="s">
        <v>448</v>
      </c>
      <c r="B79" s="21" t="s">
        <v>203</v>
      </c>
      <c r="C79" s="21" t="s">
        <v>618</v>
      </c>
      <c r="D79" s="22" t="s">
        <v>871</v>
      </c>
      <c r="E79" s="32" t="s">
        <v>686</v>
      </c>
      <c r="F79" s="24">
        <v>43466</v>
      </c>
      <c r="G79" s="56" t="s">
        <v>845</v>
      </c>
      <c r="H79" s="22" t="s">
        <v>172</v>
      </c>
      <c r="I79" s="172"/>
      <c r="J79" s="172"/>
      <c r="K79" s="24">
        <v>43466</v>
      </c>
      <c r="L79" s="133">
        <v>43830</v>
      </c>
      <c r="M79" s="22" t="str">
        <f t="shared" si="2"/>
        <v>100%</v>
      </c>
    </row>
    <row r="80" spans="1:13" ht="48" x14ac:dyDescent="0.25">
      <c r="A80" s="21" t="s">
        <v>449</v>
      </c>
      <c r="B80" s="21" t="s">
        <v>203</v>
      </c>
      <c r="C80" s="21" t="s">
        <v>54</v>
      </c>
      <c r="D80" s="22" t="s">
        <v>872</v>
      </c>
      <c r="E80" s="32" t="s">
        <v>687</v>
      </c>
      <c r="F80" s="24">
        <v>43466</v>
      </c>
      <c r="G80" s="56" t="s">
        <v>846</v>
      </c>
      <c r="H80" s="22" t="s">
        <v>172</v>
      </c>
      <c r="I80" s="172"/>
      <c r="J80" s="172"/>
      <c r="K80" s="24">
        <v>43466</v>
      </c>
      <c r="L80" s="133">
        <v>43830</v>
      </c>
      <c r="M80" s="22" t="str">
        <f t="shared" si="2"/>
        <v>100%</v>
      </c>
    </row>
    <row r="81" spans="1:13" ht="72" x14ac:dyDescent="0.25">
      <c r="A81" s="21" t="s">
        <v>450</v>
      </c>
      <c r="B81" s="21" t="s">
        <v>203</v>
      </c>
      <c r="C81" s="21" t="s">
        <v>47</v>
      </c>
      <c r="D81" s="22" t="s">
        <v>873</v>
      </c>
      <c r="E81" s="32" t="s">
        <v>688</v>
      </c>
      <c r="F81" s="24">
        <v>43466</v>
      </c>
      <c r="G81" s="56" t="s">
        <v>847</v>
      </c>
      <c r="H81" s="22" t="s">
        <v>172</v>
      </c>
      <c r="I81" s="172"/>
      <c r="J81" s="172"/>
      <c r="K81" s="24">
        <v>43466</v>
      </c>
      <c r="L81" s="133">
        <v>43830</v>
      </c>
      <c r="M81" s="22" t="str">
        <f t="shared" si="2"/>
        <v>100%</v>
      </c>
    </row>
    <row r="82" spans="1:13" ht="60" x14ac:dyDescent="0.25">
      <c r="A82" s="38" t="s">
        <v>451</v>
      </c>
      <c r="B82" s="21" t="s">
        <v>203</v>
      </c>
      <c r="C82" s="21" t="s">
        <v>51</v>
      </c>
      <c r="D82" s="22" t="s">
        <v>874</v>
      </c>
      <c r="E82" s="38" t="s">
        <v>689</v>
      </c>
      <c r="F82" s="24">
        <v>43466</v>
      </c>
      <c r="G82" s="56" t="s">
        <v>848</v>
      </c>
      <c r="H82" s="22" t="s">
        <v>172</v>
      </c>
      <c r="I82" s="172"/>
      <c r="J82" s="172"/>
      <c r="K82" s="24">
        <v>43466</v>
      </c>
      <c r="L82" s="133">
        <v>43830</v>
      </c>
      <c r="M82" s="22" t="str">
        <f t="shared" si="2"/>
        <v>100%</v>
      </c>
    </row>
    <row r="83" spans="1:13" ht="60" x14ac:dyDescent="0.25">
      <c r="A83" s="38" t="s">
        <v>452</v>
      </c>
      <c r="B83" s="21" t="s">
        <v>219</v>
      </c>
      <c r="C83" s="21" t="s">
        <v>619</v>
      </c>
      <c r="D83" s="22" t="s">
        <v>875</v>
      </c>
      <c r="E83" s="38" t="s">
        <v>690</v>
      </c>
      <c r="F83" s="24">
        <v>43473</v>
      </c>
      <c r="G83" s="36">
        <v>2000000000</v>
      </c>
      <c r="H83" s="21" t="s">
        <v>1009</v>
      </c>
      <c r="I83" s="172"/>
      <c r="J83" s="172"/>
      <c r="K83" s="24">
        <v>43473</v>
      </c>
      <c r="L83" s="133">
        <v>43830</v>
      </c>
      <c r="M83" s="22" t="str">
        <f t="shared" si="2"/>
        <v>100%</v>
      </c>
    </row>
    <row r="84" spans="1:13" ht="48" x14ac:dyDescent="0.25">
      <c r="A84" s="38" t="s">
        <v>453</v>
      </c>
      <c r="B84" s="21" t="s">
        <v>219</v>
      </c>
      <c r="C84" s="21" t="s">
        <v>62</v>
      </c>
      <c r="D84" s="22" t="s">
        <v>182</v>
      </c>
      <c r="E84" s="38" t="s">
        <v>691</v>
      </c>
      <c r="F84" s="24">
        <v>43474</v>
      </c>
      <c r="G84" s="36">
        <v>1194217144</v>
      </c>
      <c r="H84" s="21" t="s">
        <v>174</v>
      </c>
      <c r="I84" s="172"/>
      <c r="J84" s="172"/>
      <c r="K84" s="24">
        <v>43475</v>
      </c>
      <c r="L84" s="133">
        <v>43625</v>
      </c>
      <c r="M84" s="22" t="str">
        <f t="shared" si="2"/>
        <v>100%</v>
      </c>
    </row>
    <row r="85" spans="1:13" ht="60" x14ac:dyDescent="0.25">
      <c r="A85" s="38" t="s">
        <v>454</v>
      </c>
      <c r="B85" s="21" t="s">
        <v>215</v>
      </c>
      <c r="C85" s="21" t="s">
        <v>295</v>
      </c>
      <c r="D85" s="22" t="s">
        <v>876</v>
      </c>
      <c r="E85" s="38" t="s">
        <v>692</v>
      </c>
      <c r="F85" s="24">
        <v>43474</v>
      </c>
      <c r="G85" s="36">
        <v>80960000</v>
      </c>
      <c r="H85" s="21" t="s">
        <v>1010</v>
      </c>
      <c r="I85" s="172"/>
      <c r="J85" s="172"/>
      <c r="K85" s="24">
        <v>43475</v>
      </c>
      <c r="L85" s="133">
        <v>43830</v>
      </c>
      <c r="M85" s="22" t="str">
        <f t="shared" si="2"/>
        <v>100%</v>
      </c>
    </row>
    <row r="86" spans="1:13" ht="36" x14ac:dyDescent="0.25">
      <c r="A86" s="38" t="s">
        <v>455</v>
      </c>
      <c r="B86" s="21" t="s">
        <v>215</v>
      </c>
      <c r="C86" s="21" t="s">
        <v>334</v>
      </c>
      <c r="D86" s="22" t="s">
        <v>877</v>
      </c>
      <c r="E86" s="38" t="s">
        <v>693</v>
      </c>
      <c r="F86" s="24">
        <v>43475</v>
      </c>
      <c r="G86" s="36">
        <v>21735000</v>
      </c>
      <c r="H86" s="21" t="s">
        <v>1011</v>
      </c>
      <c r="I86" s="172"/>
      <c r="J86" s="172"/>
      <c r="K86" s="24">
        <v>43475</v>
      </c>
      <c r="L86" s="133">
        <v>43823</v>
      </c>
      <c r="M86" s="22" t="str">
        <f t="shared" si="2"/>
        <v>100%</v>
      </c>
    </row>
    <row r="87" spans="1:13" ht="60" x14ac:dyDescent="0.25">
      <c r="A87" s="38" t="s">
        <v>456</v>
      </c>
      <c r="B87" s="21" t="s">
        <v>220</v>
      </c>
      <c r="C87" s="21" t="s">
        <v>64</v>
      </c>
      <c r="D87" s="22" t="s">
        <v>878</v>
      </c>
      <c r="E87" s="32" t="s">
        <v>694</v>
      </c>
      <c r="F87" s="24">
        <v>43480</v>
      </c>
      <c r="G87" s="36">
        <v>89100000</v>
      </c>
      <c r="H87" s="21" t="s">
        <v>1012</v>
      </c>
      <c r="I87" s="172"/>
      <c r="J87" s="172"/>
      <c r="K87" s="24">
        <v>43481</v>
      </c>
      <c r="L87" s="133">
        <v>43814</v>
      </c>
      <c r="M87" s="22" t="str">
        <f t="shared" si="2"/>
        <v>100%</v>
      </c>
    </row>
    <row r="88" spans="1:13" s="126" customFormat="1" ht="60" x14ac:dyDescent="0.25">
      <c r="A88" s="186" t="s">
        <v>457</v>
      </c>
      <c r="B88" s="172" t="s">
        <v>215</v>
      </c>
      <c r="C88" s="172" t="s">
        <v>86</v>
      </c>
      <c r="D88" s="129" t="s">
        <v>879</v>
      </c>
      <c r="E88" s="173" t="s">
        <v>695</v>
      </c>
      <c r="F88" s="133">
        <v>43481</v>
      </c>
      <c r="G88" s="175">
        <v>99750000</v>
      </c>
      <c r="H88" s="172" t="s">
        <v>1012</v>
      </c>
      <c r="I88" s="172"/>
      <c r="J88" s="172"/>
      <c r="K88" s="133">
        <v>43481</v>
      </c>
      <c r="L88" s="133">
        <v>43814</v>
      </c>
      <c r="M88" s="129" t="str">
        <f t="shared" si="2"/>
        <v>100%</v>
      </c>
    </row>
    <row r="89" spans="1:13" s="126" customFormat="1" ht="48" x14ac:dyDescent="0.25">
      <c r="A89" s="186" t="s">
        <v>458</v>
      </c>
      <c r="B89" s="172" t="s">
        <v>195</v>
      </c>
      <c r="C89" s="172" t="s">
        <v>72</v>
      </c>
      <c r="D89" s="129" t="s">
        <v>880</v>
      </c>
      <c r="E89" s="173" t="s">
        <v>696</v>
      </c>
      <c r="F89" s="133">
        <v>43481</v>
      </c>
      <c r="G89" s="175">
        <v>37800000</v>
      </c>
      <c r="H89" s="172" t="s">
        <v>1013</v>
      </c>
      <c r="I89" s="172" t="s">
        <v>1794</v>
      </c>
      <c r="J89" s="172" t="s">
        <v>1795</v>
      </c>
      <c r="K89" s="133">
        <v>43482</v>
      </c>
      <c r="L89" s="133">
        <v>43819</v>
      </c>
      <c r="M89" s="129" t="str">
        <f t="shared" si="2"/>
        <v>100%</v>
      </c>
    </row>
    <row r="90" spans="1:13" s="126" customFormat="1" ht="54.75" customHeight="1" x14ac:dyDescent="0.25">
      <c r="A90" s="186" t="s">
        <v>459</v>
      </c>
      <c r="B90" s="172" t="s">
        <v>195</v>
      </c>
      <c r="C90" s="172" t="s">
        <v>66</v>
      </c>
      <c r="D90" s="129" t="s">
        <v>881</v>
      </c>
      <c r="E90" s="173" t="s">
        <v>697</v>
      </c>
      <c r="F90" s="133">
        <v>43481</v>
      </c>
      <c r="G90" s="175">
        <v>56700000</v>
      </c>
      <c r="H90" s="172" t="s">
        <v>1014</v>
      </c>
      <c r="I90" s="172" t="s">
        <v>1794</v>
      </c>
      <c r="J90" s="172" t="s">
        <v>1795</v>
      </c>
      <c r="K90" s="133">
        <v>43481</v>
      </c>
      <c r="L90" s="133">
        <v>43819</v>
      </c>
      <c r="M90" s="129" t="str">
        <f t="shared" si="2"/>
        <v>100%</v>
      </c>
    </row>
    <row r="91" spans="1:13" s="126" customFormat="1" ht="60" x14ac:dyDescent="0.25">
      <c r="A91" s="186" t="s">
        <v>460</v>
      </c>
      <c r="B91" s="172" t="s">
        <v>1045</v>
      </c>
      <c r="C91" s="172" t="s">
        <v>85</v>
      </c>
      <c r="D91" s="129" t="s">
        <v>882</v>
      </c>
      <c r="E91" s="173" t="s">
        <v>698</v>
      </c>
      <c r="F91" s="133">
        <v>43481</v>
      </c>
      <c r="G91" s="175">
        <v>67100000</v>
      </c>
      <c r="H91" s="172" t="s">
        <v>1012</v>
      </c>
      <c r="I91" s="172"/>
      <c r="J91" s="172"/>
      <c r="K91" s="210">
        <v>43482</v>
      </c>
      <c r="L91" s="196">
        <v>43815</v>
      </c>
      <c r="M91" s="129" t="str">
        <f t="shared" si="2"/>
        <v>100%</v>
      </c>
    </row>
    <row r="92" spans="1:13" s="126" customFormat="1" ht="48" x14ac:dyDescent="0.25">
      <c r="A92" s="186" t="s">
        <v>461</v>
      </c>
      <c r="B92" s="172" t="s">
        <v>1045</v>
      </c>
      <c r="C92" s="172" t="s">
        <v>63</v>
      </c>
      <c r="D92" s="129" t="s">
        <v>883</v>
      </c>
      <c r="E92" s="173" t="s">
        <v>699</v>
      </c>
      <c r="F92" s="133">
        <v>43481</v>
      </c>
      <c r="G92" s="175">
        <v>39600000</v>
      </c>
      <c r="H92" s="172" t="s">
        <v>1012</v>
      </c>
      <c r="I92" s="172" t="s">
        <v>1813</v>
      </c>
      <c r="J92" s="172" t="s">
        <v>1814</v>
      </c>
      <c r="K92" s="133">
        <v>43482</v>
      </c>
      <c r="L92" s="133">
        <v>43830</v>
      </c>
      <c r="M92" s="129" t="str">
        <f t="shared" si="2"/>
        <v>100%</v>
      </c>
    </row>
    <row r="93" spans="1:13" s="126" customFormat="1" ht="60" x14ac:dyDescent="0.25">
      <c r="A93" s="186" t="s">
        <v>462</v>
      </c>
      <c r="B93" s="172" t="s">
        <v>195</v>
      </c>
      <c r="C93" s="172" t="s">
        <v>344</v>
      </c>
      <c r="D93" s="129" t="s">
        <v>884</v>
      </c>
      <c r="E93" s="173" t="s">
        <v>700</v>
      </c>
      <c r="F93" s="133">
        <v>43481</v>
      </c>
      <c r="G93" s="175">
        <v>56700000</v>
      </c>
      <c r="H93" s="172" t="s">
        <v>1013</v>
      </c>
      <c r="I93" s="172" t="s">
        <v>1794</v>
      </c>
      <c r="J93" s="172" t="s">
        <v>1795</v>
      </c>
      <c r="K93" s="133">
        <v>43482</v>
      </c>
      <c r="L93" s="133">
        <v>43819</v>
      </c>
      <c r="M93" s="129" t="str">
        <f t="shared" si="2"/>
        <v>100%</v>
      </c>
    </row>
    <row r="94" spans="1:13" s="126" customFormat="1" ht="48" x14ac:dyDescent="0.25">
      <c r="A94" s="186" t="s">
        <v>463</v>
      </c>
      <c r="B94" s="172" t="s">
        <v>195</v>
      </c>
      <c r="C94" s="172" t="s">
        <v>71</v>
      </c>
      <c r="D94" s="129" t="s">
        <v>885</v>
      </c>
      <c r="E94" s="173" t="s">
        <v>701</v>
      </c>
      <c r="F94" s="133">
        <v>43481</v>
      </c>
      <c r="G94" s="175">
        <v>56700000</v>
      </c>
      <c r="H94" s="172" t="s">
        <v>1013</v>
      </c>
      <c r="I94" s="172" t="s">
        <v>1794</v>
      </c>
      <c r="J94" s="172" t="s">
        <v>1795</v>
      </c>
      <c r="K94" s="133">
        <v>43482</v>
      </c>
      <c r="L94" s="133">
        <v>43819</v>
      </c>
      <c r="M94" s="129" t="str">
        <f t="shared" si="2"/>
        <v>100%</v>
      </c>
    </row>
    <row r="95" spans="1:13" s="126" customFormat="1" ht="48" x14ac:dyDescent="0.25">
      <c r="A95" s="186" t="s">
        <v>464</v>
      </c>
      <c r="B95" s="172" t="s">
        <v>195</v>
      </c>
      <c r="C95" s="172" t="s">
        <v>620</v>
      </c>
      <c r="D95" s="129" t="s">
        <v>886</v>
      </c>
      <c r="E95" s="173" t="s">
        <v>702</v>
      </c>
      <c r="F95" s="133">
        <v>43481</v>
      </c>
      <c r="G95" s="175">
        <v>37800000</v>
      </c>
      <c r="H95" s="172" t="s">
        <v>1013</v>
      </c>
      <c r="I95" s="172" t="s">
        <v>1794</v>
      </c>
      <c r="J95" s="172" t="s">
        <v>1795</v>
      </c>
      <c r="K95" s="133">
        <v>43482</v>
      </c>
      <c r="L95" s="133">
        <v>43819</v>
      </c>
      <c r="M95" s="129" t="str">
        <f t="shared" si="2"/>
        <v>100%</v>
      </c>
    </row>
    <row r="96" spans="1:13" s="126" customFormat="1" ht="60" x14ac:dyDescent="0.25">
      <c r="A96" s="186" t="s">
        <v>465</v>
      </c>
      <c r="B96" s="172" t="s">
        <v>257</v>
      </c>
      <c r="C96" s="172" t="s">
        <v>126</v>
      </c>
      <c r="D96" s="129" t="s">
        <v>887</v>
      </c>
      <c r="E96" s="173" t="s">
        <v>703</v>
      </c>
      <c r="F96" s="133">
        <v>43481</v>
      </c>
      <c r="G96" s="175">
        <v>20000000</v>
      </c>
      <c r="H96" s="172" t="s">
        <v>1015</v>
      </c>
      <c r="I96" s="172"/>
      <c r="J96" s="172"/>
      <c r="K96" s="133">
        <v>43481</v>
      </c>
      <c r="L96" s="133">
        <v>43830</v>
      </c>
      <c r="M96" s="129" t="str">
        <f t="shared" si="2"/>
        <v>100%</v>
      </c>
    </row>
    <row r="97" spans="1:13" s="126" customFormat="1" ht="60" x14ac:dyDescent="0.25">
      <c r="A97" s="186" t="s">
        <v>466</v>
      </c>
      <c r="B97" s="172" t="s">
        <v>195</v>
      </c>
      <c r="C97" s="172" t="s">
        <v>74</v>
      </c>
      <c r="D97" s="129" t="s">
        <v>888</v>
      </c>
      <c r="E97" s="173" t="s">
        <v>704</v>
      </c>
      <c r="F97" s="133">
        <v>43482</v>
      </c>
      <c r="G97" s="175">
        <v>56700000</v>
      </c>
      <c r="H97" s="172" t="s">
        <v>1013</v>
      </c>
      <c r="I97" s="172" t="s">
        <v>1794</v>
      </c>
      <c r="J97" s="172" t="s">
        <v>1795</v>
      </c>
      <c r="K97" s="133">
        <v>43482</v>
      </c>
      <c r="L97" s="133">
        <v>43819</v>
      </c>
      <c r="M97" s="129" t="str">
        <f t="shared" si="2"/>
        <v>100%</v>
      </c>
    </row>
    <row r="98" spans="1:13" s="126" customFormat="1" ht="72" x14ac:dyDescent="0.25">
      <c r="A98" s="186" t="s">
        <v>467</v>
      </c>
      <c r="B98" s="172" t="s">
        <v>257</v>
      </c>
      <c r="C98" s="172" t="s">
        <v>124</v>
      </c>
      <c r="D98" s="129" t="s">
        <v>889</v>
      </c>
      <c r="E98" s="173" t="s">
        <v>705</v>
      </c>
      <c r="F98" s="133">
        <v>43482</v>
      </c>
      <c r="G98" s="175">
        <v>30000000</v>
      </c>
      <c r="H98" s="172" t="s">
        <v>1016</v>
      </c>
      <c r="I98" s="172"/>
      <c r="J98" s="172"/>
      <c r="K98" s="133">
        <v>43482</v>
      </c>
      <c r="L98" s="133">
        <v>43830</v>
      </c>
      <c r="M98" s="129" t="str">
        <f t="shared" si="2"/>
        <v>100%</v>
      </c>
    </row>
    <row r="99" spans="1:13" s="126" customFormat="1" ht="48" x14ac:dyDescent="0.25">
      <c r="A99" s="186" t="s">
        <v>468</v>
      </c>
      <c r="B99" s="172" t="s">
        <v>195</v>
      </c>
      <c r="C99" s="172" t="s">
        <v>621</v>
      </c>
      <c r="D99" s="129" t="s">
        <v>890</v>
      </c>
      <c r="E99" s="173" t="s">
        <v>706</v>
      </c>
      <c r="F99" s="133">
        <v>43482</v>
      </c>
      <c r="G99" s="175">
        <v>56700000</v>
      </c>
      <c r="H99" s="172" t="s">
        <v>1013</v>
      </c>
      <c r="I99" s="172" t="s">
        <v>1794</v>
      </c>
      <c r="J99" s="172" t="s">
        <v>1795</v>
      </c>
      <c r="K99" s="133">
        <v>43482</v>
      </c>
      <c r="L99" s="133">
        <v>43819</v>
      </c>
      <c r="M99" s="129" t="str">
        <f t="shared" si="2"/>
        <v>100%</v>
      </c>
    </row>
    <row r="100" spans="1:13" s="126" customFormat="1" ht="48" x14ac:dyDescent="0.25">
      <c r="A100" s="186" t="s">
        <v>469</v>
      </c>
      <c r="B100" s="172" t="s">
        <v>195</v>
      </c>
      <c r="C100" s="172" t="s">
        <v>69</v>
      </c>
      <c r="D100" s="129" t="s">
        <v>891</v>
      </c>
      <c r="E100" s="173" t="s">
        <v>707</v>
      </c>
      <c r="F100" s="133">
        <v>43482</v>
      </c>
      <c r="G100" s="175">
        <v>56700000</v>
      </c>
      <c r="H100" s="172" t="s">
        <v>1013</v>
      </c>
      <c r="I100" s="172" t="s">
        <v>1794</v>
      </c>
      <c r="J100" s="172" t="s">
        <v>1795</v>
      </c>
      <c r="K100" s="133">
        <v>43482</v>
      </c>
      <c r="L100" s="133">
        <v>43819</v>
      </c>
      <c r="M100" s="129" t="str">
        <f t="shared" si="2"/>
        <v>100%</v>
      </c>
    </row>
    <row r="101" spans="1:13" s="126" customFormat="1" ht="48" x14ac:dyDescent="0.25">
      <c r="A101" s="186" t="s">
        <v>470</v>
      </c>
      <c r="B101" s="172" t="s">
        <v>1045</v>
      </c>
      <c r="C101" s="172" t="s">
        <v>68</v>
      </c>
      <c r="D101" s="129" t="s">
        <v>892</v>
      </c>
      <c r="E101" s="173" t="s">
        <v>156</v>
      </c>
      <c r="F101" s="133">
        <v>43482</v>
      </c>
      <c r="G101" s="175">
        <v>67100000</v>
      </c>
      <c r="H101" s="172" t="s">
        <v>175</v>
      </c>
      <c r="I101" s="172" t="s">
        <v>1811</v>
      </c>
      <c r="J101" s="172" t="s">
        <v>1812</v>
      </c>
      <c r="K101" s="133">
        <v>43482</v>
      </c>
      <c r="L101" s="133">
        <v>43830</v>
      </c>
      <c r="M101" s="129" t="str">
        <f t="shared" si="2"/>
        <v>100%</v>
      </c>
    </row>
    <row r="102" spans="1:13" s="126" customFormat="1" ht="60" x14ac:dyDescent="0.25">
      <c r="A102" s="186" t="s">
        <v>471</v>
      </c>
      <c r="B102" s="172" t="s">
        <v>242</v>
      </c>
      <c r="C102" s="172" t="s">
        <v>622</v>
      </c>
      <c r="D102" s="129" t="s">
        <v>893</v>
      </c>
      <c r="E102" s="173" t="s">
        <v>708</v>
      </c>
      <c r="F102" s="133">
        <v>43483</v>
      </c>
      <c r="G102" s="175">
        <v>1892000000</v>
      </c>
      <c r="H102" s="172" t="s">
        <v>1017</v>
      </c>
      <c r="I102" s="172"/>
      <c r="J102" s="172"/>
      <c r="K102" s="196">
        <v>43483</v>
      </c>
      <c r="L102" s="196">
        <v>43830</v>
      </c>
      <c r="M102" s="129" t="str">
        <f t="shared" si="2"/>
        <v>100%</v>
      </c>
    </row>
    <row r="103" spans="1:13" s="126" customFormat="1" ht="60" x14ac:dyDescent="0.25">
      <c r="A103" s="186" t="s">
        <v>472</v>
      </c>
      <c r="B103" s="172" t="s">
        <v>257</v>
      </c>
      <c r="C103" s="172" t="s">
        <v>127</v>
      </c>
      <c r="D103" s="129" t="s">
        <v>894</v>
      </c>
      <c r="E103" s="173" t="s">
        <v>709</v>
      </c>
      <c r="F103" s="133">
        <v>43483</v>
      </c>
      <c r="G103" s="175">
        <v>46200000</v>
      </c>
      <c r="H103" s="172" t="s">
        <v>175</v>
      </c>
      <c r="I103" s="172" t="s">
        <v>1829</v>
      </c>
      <c r="J103" s="172" t="s">
        <v>1830</v>
      </c>
      <c r="K103" s="133">
        <v>43486</v>
      </c>
      <c r="L103" s="133">
        <v>43829</v>
      </c>
      <c r="M103" s="129" t="str">
        <f t="shared" si="2"/>
        <v>100%</v>
      </c>
    </row>
    <row r="104" spans="1:13" s="126" customFormat="1" ht="60" x14ac:dyDescent="0.25">
      <c r="A104" s="186" t="s">
        <v>473</v>
      </c>
      <c r="B104" s="172" t="s">
        <v>1045</v>
      </c>
      <c r="C104" s="172" t="s">
        <v>76</v>
      </c>
      <c r="D104" s="129" t="s">
        <v>895</v>
      </c>
      <c r="E104" s="173" t="s">
        <v>710</v>
      </c>
      <c r="F104" s="133">
        <v>43483</v>
      </c>
      <c r="G104" s="175">
        <v>29106000</v>
      </c>
      <c r="H104" s="172" t="s">
        <v>175</v>
      </c>
      <c r="I104" s="172" t="s">
        <v>1822</v>
      </c>
      <c r="J104" s="172" t="s">
        <v>1823</v>
      </c>
      <c r="K104" s="133">
        <v>43486</v>
      </c>
      <c r="L104" s="133">
        <v>43830</v>
      </c>
      <c r="M104" s="129" t="str">
        <f t="shared" si="2"/>
        <v>100%</v>
      </c>
    </row>
    <row r="105" spans="1:13" s="126" customFormat="1" ht="60" x14ac:dyDescent="0.25">
      <c r="A105" s="186" t="s">
        <v>474</v>
      </c>
      <c r="B105" s="172" t="s">
        <v>257</v>
      </c>
      <c r="C105" s="172" t="s">
        <v>345</v>
      </c>
      <c r="D105" s="129" t="s">
        <v>896</v>
      </c>
      <c r="E105" s="173" t="s">
        <v>711</v>
      </c>
      <c r="F105" s="133">
        <v>43487</v>
      </c>
      <c r="G105" s="175">
        <v>39267000</v>
      </c>
      <c r="H105" s="172" t="s">
        <v>1018</v>
      </c>
      <c r="I105" s="172"/>
      <c r="J105" s="172"/>
      <c r="K105" s="133">
        <v>43487</v>
      </c>
      <c r="L105" s="133">
        <v>43799</v>
      </c>
      <c r="M105" s="129" t="str">
        <f t="shared" si="2"/>
        <v>100%</v>
      </c>
    </row>
    <row r="106" spans="1:13" s="126" customFormat="1" ht="72" x14ac:dyDescent="0.25">
      <c r="A106" s="186" t="s">
        <v>475</v>
      </c>
      <c r="B106" s="129" t="s">
        <v>263</v>
      </c>
      <c r="C106" s="172" t="s">
        <v>114</v>
      </c>
      <c r="D106" s="129" t="s">
        <v>897</v>
      </c>
      <c r="E106" s="173" t="s">
        <v>712</v>
      </c>
      <c r="F106" s="133">
        <v>43488</v>
      </c>
      <c r="G106" s="175">
        <v>34815000</v>
      </c>
      <c r="H106" s="172" t="s">
        <v>176</v>
      </c>
      <c r="I106" s="172" t="s">
        <v>1801</v>
      </c>
      <c r="J106" s="172" t="s">
        <v>361</v>
      </c>
      <c r="K106" s="133">
        <v>43489</v>
      </c>
      <c r="L106" s="133">
        <v>43822</v>
      </c>
      <c r="M106" s="129" t="str">
        <f t="shared" si="2"/>
        <v>100%</v>
      </c>
    </row>
    <row r="107" spans="1:13" s="126" customFormat="1" ht="48" x14ac:dyDescent="0.25">
      <c r="A107" s="186" t="s">
        <v>476</v>
      </c>
      <c r="B107" s="172" t="s">
        <v>203</v>
      </c>
      <c r="C107" s="172" t="s">
        <v>75</v>
      </c>
      <c r="D107" s="129" t="s">
        <v>898</v>
      </c>
      <c r="E107" s="173" t="s">
        <v>713</v>
      </c>
      <c r="F107" s="133">
        <v>43489</v>
      </c>
      <c r="G107" s="175">
        <v>450022576</v>
      </c>
      <c r="H107" s="172" t="s">
        <v>175</v>
      </c>
      <c r="I107" s="172"/>
      <c r="J107" s="172"/>
      <c r="K107" s="133">
        <v>43490</v>
      </c>
      <c r="L107" s="133">
        <v>43823</v>
      </c>
      <c r="M107" s="129" t="str">
        <f t="shared" si="2"/>
        <v>100%</v>
      </c>
    </row>
    <row r="108" spans="1:13" s="126" customFormat="1" ht="48" x14ac:dyDescent="0.25">
      <c r="A108" s="186" t="s">
        <v>477</v>
      </c>
      <c r="B108" s="172" t="s">
        <v>243</v>
      </c>
      <c r="C108" s="172" t="s">
        <v>333</v>
      </c>
      <c r="D108" s="129" t="s">
        <v>899</v>
      </c>
      <c r="E108" s="173" t="s">
        <v>714</v>
      </c>
      <c r="F108" s="133">
        <v>43489</v>
      </c>
      <c r="G108" s="175">
        <v>5000000</v>
      </c>
      <c r="H108" s="172" t="s">
        <v>1019</v>
      </c>
      <c r="I108" s="172"/>
      <c r="J108" s="172"/>
      <c r="K108" s="133">
        <v>43490</v>
      </c>
      <c r="L108" s="133">
        <v>43520</v>
      </c>
      <c r="M108" s="129" t="str">
        <f t="shared" si="2"/>
        <v>100%</v>
      </c>
    </row>
    <row r="109" spans="1:13" s="126" customFormat="1" ht="48" x14ac:dyDescent="0.25">
      <c r="A109" s="186" t="s">
        <v>478</v>
      </c>
      <c r="B109" s="129" t="s">
        <v>263</v>
      </c>
      <c r="C109" s="172" t="s">
        <v>623</v>
      </c>
      <c r="D109" s="129" t="s">
        <v>900</v>
      </c>
      <c r="E109" s="173" t="s">
        <v>715</v>
      </c>
      <c r="F109" s="133">
        <v>43489</v>
      </c>
      <c r="G109" s="175">
        <v>34815000</v>
      </c>
      <c r="H109" s="172" t="s">
        <v>1020</v>
      </c>
      <c r="I109" s="172" t="s">
        <v>1802</v>
      </c>
      <c r="J109" s="172" t="s">
        <v>361</v>
      </c>
      <c r="K109" s="133">
        <v>43490</v>
      </c>
      <c r="L109" s="133">
        <v>43823</v>
      </c>
      <c r="M109" s="129" t="str">
        <f t="shared" si="2"/>
        <v>100%</v>
      </c>
    </row>
    <row r="110" spans="1:13" s="126" customFormat="1" ht="84" x14ac:dyDescent="0.25">
      <c r="A110" s="186" t="s">
        <v>479</v>
      </c>
      <c r="B110" s="129" t="s">
        <v>263</v>
      </c>
      <c r="C110" s="172" t="s">
        <v>112</v>
      </c>
      <c r="D110" s="129">
        <v>1036654551</v>
      </c>
      <c r="E110" s="173" t="s">
        <v>716</v>
      </c>
      <c r="F110" s="133">
        <v>43489</v>
      </c>
      <c r="G110" s="175">
        <v>23100000</v>
      </c>
      <c r="H110" s="172" t="s">
        <v>1021</v>
      </c>
      <c r="I110" s="172"/>
      <c r="J110" s="172"/>
      <c r="K110" s="133">
        <v>43497</v>
      </c>
      <c r="L110" s="133">
        <v>43813</v>
      </c>
      <c r="M110" s="129" t="str">
        <f t="shared" si="2"/>
        <v>100%</v>
      </c>
    </row>
    <row r="111" spans="1:13" s="126" customFormat="1" ht="63.75" customHeight="1" x14ac:dyDescent="0.25">
      <c r="A111" s="186" t="s">
        <v>480</v>
      </c>
      <c r="B111" s="172" t="s">
        <v>257</v>
      </c>
      <c r="C111" s="172" t="s">
        <v>128</v>
      </c>
      <c r="D111" s="129" t="s">
        <v>901</v>
      </c>
      <c r="E111" s="173" t="s">
        <v>717</v>
      </c>
      <c r="F111" s="133">
        <v>43489</v>
      </c>
      <c r="G111" s="175">
        <v>63143178</v>
      </c>
      <c r="H111" s="172" t="s">
        <v>1022</v>
      </c>
      <c r="I111" s="172" t="s">
        <v>1805</v>
      </c>
      <c r="J111" s="172" t="s">
        <v>1806</v>
      </c>
      <c r="K111" s="133">
        <v>43490</v>
      </c>
      <c r="L111" s="133">
        <v>43830</v>
      </c>
      <c r="M111" s="129" t="str">
        <f t="shared" si="2"/>
        <v>100%</v>
      </c>
    </row>
    <row r="112" spans="1:13" s="126" customFormat="1" ht="72" x14ac:dyDescent="0.25">
      <c r="A112" s="186" t="s">
        <v>481</v>
      </c>
      <c r="B112" s="172" t="s">
        <v>1046</v>
      </c>
      <c r="C112" s="172" t="s">
        <v>111</v>
      </c>
      <c r="D112" s="129" t="s">
        <v>902</v>
      </c>
      <c r="E112" s="173" t="s">
        <v>718</v>
      </c>
      <c r="F112" s="133">
        <v>43489</v>
      </c>
      <c r="G112" s="175">
        <v>42000200</v>
      </c>
      <c r="H112" s="172" t="s">
        <v>175</v>
      </c>
      <c r="I112" s="172"/>
      <c r="J112" s="172"/>
      <c r="K112" s="133">
        <v>43490</v>
      </c>
      <c r="L112" s="133">
        <v>43823</v>
      </c>
      <c r="M112" s="129" t="str">
        <f t="shared" si="2"/>
        <v>100%</v>
      </c>
    </row>
    <row r="113" spans="1:13" s="126" customFormat="1" ht="60" x14ac:dyDescent="0.25">
      <c r="A113" s="186" t="s">
        <v>482</v>
      </c>
      <c r="B113" s="129" t="s">
        <v>263</v>
      </c>
      <c r="C113" s="172" t="s">
        <v>115</v>
      </c>
      <c r="D113" s="129" t="s">
        <v>903</v>
      </c>
      <c r="E113" s="173" t="s">
        <v>719</v>
      </c>
      <c r="F113" s="133">
        <v>43490</v>
      </c>
      <c r="G113" s="175">
        <v>23100000</v>
      </c>
      <c r="H113" s="172" t="s">
        <v>1021</v>
      </c>
      <c r="I113" s="172"/>
      <c r="J113" s="172"/>
      <c r="K113" s="133">
        <v>43497</v>
      </c>
      <c r="L113" s="133">
        <v>43814</v>
      </c>
      <c r="M113" s="129" t="str">
        <f t="shared" si="2"/>
        <v>100%</v>
      </c>
    </row>
    <row r="114" spans="1:13" s="126" customFormat="1" ht="60" x14ac:dyDescent="0.25">
      <c r="A114" s="186" t="s">
        <v>483</v>
      </c>
      <c r="B114" s="172" t="s">
        <v>203</v>
      </c>
      <c r="C114" s="172" t="s">
        <v>624</v>
      </c>
      <c r="D114" s="129" t="s">
        <v>191</v>
      </c>
      <c r="E114" s="173" t="s">
        <v>720</v>
      </c>
      <c r="F114" s="133">
        <v>43491</v>
      </c>
      <c r="G114" s="174" t="s">
        <v>849</v>
      </c>
      <c r="H114" s="172" t="s">
        <v>172</v>
      </c>
      <c r="I114" s="172"/>
      <c r="J114" s="172"/>
      <c r="K114" s="133">
        <v>43491</v>
      </c>
      <c r="L114" s="133">
        <v>43855</v>
      </c>
      <c r="M114" s="129" t="str">
        <f t="shared" si="2"/>
        <v>93%</v>
      </c>
    </row>
    <row r="115" spans="1:13" s="126" customFormat="1" ht="48" x14ac:dyDescent="0.25">
      <c r="A115" s="186" t="s">
        <v>484</v>
      </c>
      <c r="B115" s="172" t="s">
        <v>203</v>
      </c>
      <c r="C115" s="172" t="s">
        <v>625</v>
      </c>
      <c r="D115" s="129" t="s">
        <v>904</v>
      </c>
      <c r="E115" s="173" t="s">
        <v>721</v>
      </c>
      <c r="F115" s="133">
        <v>43493</v>
      </c>
      <c r="G115" s="174" t="s">
        <v>844</v>
      </c>
      <c r="H115" s="172" t="s">
        <v>172</v>
      </c>
      <c r="I115" s="172"/>
      <c r="J115" s="172"/>
      <c r="K115" s="133">
        <v>43493</v>
      </c>
      <c r="L115" s="133">
        <v>43857</v>
      </c>
      <c r="M115" s="129" t="str">
        <f t="shared" si="2"/>
        <v>92%</v>
      </c>
    </row>
    <row r="116" spans="1:13" s="126" customFormat="1" ht="48" x14ac:dyDescent="0.25">
      <c r="A116" s="186" t="s">
        <v>485</v>
      </c>
      <c r="B116" s="172" t="s">
        <v>243</v>
      </c>
      <c r="C116" s="172" t="s">
        <v>332</v>
      </c>
      <c r="D116" s="129" t="s">
        <v>905</v>
      </c>
      <c r="E116" s="173" t="s">
        <v>722</v>
      </c>
      <c r="F116" s="133">
        <v>43494</v>
      </c>
      <c r="G116" s="175">
        <v>5000000</v>
      </c>
      <c r="H116" s="172" t="s">
        <v>1019</v>
      </c>
      <c r="I116" s="172"/>
      <c r="J116" s="172"/>
      <c r="K116" s="133">
        <v>43494</v>
      </c>
      <c r="L116" s="133">
        <v>43523</v>
      </c>
      <c r="M116" s="129" t="str">
        <f t="shared" si="2"/>
        <v>100%</v>
      </c>
    </row>
    <row r="117" spans="1:13" s="126" customFormat="1" ht="72" x14ac:dyDescent="0.25">
      <c r="A117" s="186" t="s">
        <v>486</v>
      </c>
      <c r="B117" s="172" t="s">
        <v>1045</v>
      </c>
      <c r="C117" s="172" t="s">
        <v>73</v>
      </c>
      <c r="D117" s="129" t="s">
        <v>906</v>
      </c>
      <c r="E117" s="173" t="s">
        <v>1054</v>
      </c>
      <c r="F117" s="133">
        <v>43494</v>
      </c>
      <c r="G117" s="175">
        <v>61000000</v>
      </c>
      <c r="H117" s="172" t="s">
        <v>176</v>
      </c>
      <c r="I117" s="172"/>
      <c r="J117" s="172"/>
      <c r="K117" s="133">
        <v>43497</v>
      </c>
      <c r="L117" s="188">
        <v>43798</v>
      </c>
      <c r="M117" s="129" t="str">
        <f t="shared" si="2"/>
        <v>100%</v>
      </c>
    </row>
    <row r="118" spans="1:13" s="126" customFormat="1" ht="84" x14ac:dyDescent="0.25">
      <c r="A118" s="186" t="s">
        <v>487</v>
      </c>
      <c r="B118" s="129" t="s">
        <v>263</v>
      </c>
      <c r="C118" s="172" t="s">
        <v>116</v>
      </c>
      <c r="D118" s="129" t="s">
        <v>907</v>
      </c>
      <c r="E118" s="173" t="s">
        <v>723</v>
      </c>
      <c r="F118" s="133">
        <v>43494</v>
      </c>
      <c r="G118" s="175">
        <v>23100000</v>
      </c>
      <c r="H118" s="172" t="s">
        <v>1014</v>
      </c>
      <c r="I118" s="172"/>
      <c r="J118" s="172"/>
      <c r="K118" s="133">
        <v>43497</v>
      </c>
      <c r="L118" s="133">
        <v>43814</v>
      </c>
      <c r="M118" s="129" t="str">
        <f t="shared" si="2"/>
        <v>100%</v>
      </c>
    </row>
    <row r="119" spans="1:13" s="126" customFormat="1" ht="72" x14ac:dyDescent="0.25">
      <c r="A119" s="186" t="s">
        <v>488</v>
      </c>
      <c r="B119" s="129" t="s">
        <v>263</v>
      </c>
      <c r="C119" s="172" t="s">
        <v>626</v>
      </c>
      <c r="D119" s="129" t="s">
        <v>908</v>
      </c>
      <c r="E119" s="173" t="s">
        <v>724</v>
      </c>
      <c r="F119" s="133">
        <v>43494</v>
      </c>
      <c r="G119" s="175">
        <v>26250000</v>
      </c>
      <c r="H119" s="172" t="s">
        <v>1014</v>
      </c>
      <c r="I119" s="172"/>
      <c r="J119" s="172"/>
      <c r="K119" s="133">
        <v>43497</v>
      </c>
      <c r="L119" s="133">
        <v>43814</v>
      </c>
      <c r="M119" s="129" t="str">
        <f t="shared" ref="M119:M182" si="3">IF((ROUND((($N$2-$K119)/(EDATE($L119,0)-$K119)*100),2))&gt;100,"100%",CONCATENATE((ROUND((($N$2-$K119)/(EDATE($L119,0)-$K119)*100),0)),"%"))</f>
        <v>100%</v>
      </c>
    </row>
    <row r="120" spans="1:13" s="126" customFormat="1" ht="48" x14ac:dyDescent="0.25">
      <c r="A120" s="186" t="s">
        <v>489</v>
      </c>
      <c r="B120" s="172" t="s">
        <v>1045</v>
      </c>
      <c r="C120" s="172" t="s">
        <v>82</v>
      </c>
      <c r="D120" s="129" t="s">
        <v>909</v>
      </c>
      <c r="E120" s="173" t="s">
        <v>725</v>
      </c>
      <c r="F120" s="133">
        <v>43494</v>
      </c>
      <c r="G120" s="175">
        <v>61850250</v>
      </c>
      <c r="H120" s="172" t="s">
        <v>175</v>
      </c>
      <c r="I120" s="172"/>
      <c r="J120" s="172"/>
      <c r="K120" s="133">
        <v>43497</v>
      </c>
      <c r="L120" s="188">
        <v>43829</v>
      </c>
      <c r="M120" s="129" t="str">
        <f t="shared" si="3"/>
        <v>100%</v>
      </c>
    </row>
    <row r="121" spans="1:13" s="126" customFormat="1" ht="84" x14ac:dyDescent="0.25">
      <c r="A121" s="186" t="s">
        <v>490</v>
      </c>
      <c r="B121" s="172" t="s">
        <v>194</v>
      </c>
      <c r="C121" s="172" t="s">
        <v>133</v>
      </c>
      <c r="D121" s="211" t="s">
        <v>184</v>
      </c>
      <c r="E121" s="173" t="s">
        <v>726</v>
      </c>
      <c r="F121" s="133">
        <v>43494</v>
      </c>
      <c r="G121" s="175">
        <v>3677992000</v>
      </c>
      <c r="H121" s="172" t="s">
        <v>177</v>
      </c>
      <c r="I121" s="149" t="s">
        <v>1769</v>
      </c>
      <c r="J121" s="172" t="s">
        <v>1770</v>
      </c>
      <c r="K121" s="197">
        <v>43500</v>
      </c>
      <c r="L121" s="197">
        <v>43830</v>
      </c>
      <c r="M121" s="129" t="str">
        <f t="shared" si="3"/>
        <v>100%</v>
      </c>
    </row>
    <row r="122" spans="1:13" s="126" customFormat="1" ht="156" x14ac:dyDescent="0.25">
      <c r="A122" s="186" t="s">
        <v>491</v>
      </c>
      <c r="B122" s="172" t="s">
        <v>1045</v>
      </c>
      <c r="C122" s="172" t="s">
        <v>627</v>
      </c>
      <c r="D122" s="129" t="s">
        <v>853</v>
      </c>
      <c r="E122" s="173" t="s">
        <v>727</v>
      </c>
      <c r="F122" s="133">
        <v>43495</v>
      </c>
      <c r="G122" s="175">
        <v>199870000</v>
      </c>
      <c r="H122" s="172" t="s">
        <v>175</v>
      </c>
      <c r="I122" s="172"/>
      <c r="J122" s="172"/>
      <c r="K122" s="133">
        <v>43497</v>
      </c>
      <c r="L122" s="133">
        <v>43829</v>
      </c>
      <c r="M122" s="129" t="str">
        <f t="shared" si="3"/>
        <v>100%</v>
      </c>
    </row>
    <row r="123" spans="1:13" s="126" customFormat="1" ht="72" x14ac:dyDescent="0.25">
      <c r="A123" s="186" t="s">
        <v>492</v>
      </c>
      <c r="B123" s="129" t="s">
        <v>263</v>
      </c>
      <c r="C123" s="172" t="s">
        <v>628</v>
      </c>
      <c r="D123" s="129" t="s">
        <v>910</v>
      </c>
      <c r="E123" s="173" t="s">
        <v>728</v>
      </c>
      <c r="F123" s="133">
        <v>43495</v>
      </c>
      <c r="G123" s="175">
        <v>31500000</v>
      </c>
      <c r="H123" s="172" t="s">
        <v>1014</v>
      </c>
      <c r="I123" s="172"/>
      <c r="J123" s="172"/>
      <c r="K123" s="133">
        <v>43497</v>
      </c>
      <c r="L123" s="133">
        <v>43814</v>
      </c>
      <c r="M123" s="129" t="str">
        <f t="shared" si="3"/>
        <v>100%</v>
      </c>
    </row>
    <row r="124" spans="1:13" s="126" customFormat="1" ht="84" x14ac:dyDescent="0.25">
      <c r="A124" s="186" t="s">
        <v>493</v>
      </c>
      <c r="B124" s="172" t="s">
        <v>257</v>
      </c>
      <c r="C124" s="172" t="s">
        <v>202</v>
      </c>
      <c r="D124" s="129" t="s">
        <v>199</v>
      </c>
      <c r="E124" s="173" t="s">
        <v>729</v>
      </c>
      <c r="F124" s="133">
        <v>43495</v>
      </c>
      <c r="G124" s="175">
        <v>750000000</v>
      </c>
      <c r="H124" s="172" t="s">
        <v>181</v>
      </c>
      <c r="I124" s="172" t="s">
        <v>1600</v>
      </c>
      <c r="J124" s="172" t="s">
        <v>360</v>
      </c>
      <c r="K124" s="133">
        <v>43497</v>
      </c>
      <c r="L124" s="133">
        <v>43830</v>
      </c>
      <c r="M124" s="129" t="str">
        <f t="shared" si="3"/>
        <v>100%</v>
      </c>
    </row>
    <row r="125" spans="1:13" s="126" customFormat="1" ht="96" x14ac:dyDescent="0.25">
      <c r="A125" s="186" t="s">
        <v>494</v>
      </c>
      <c r="B125" s="129" t="s">
        <v>263</v>
      </c>
      <c r="C125" s="172" t="s">
        <v>104</v>
      </c>
      <c r="D125" s="129" t="s">
        <v>911</v>
      </c>
      <c r="E125" s="173" t="s">
        <v>730</v>
      </c>
      <c r="F125" s="133">
        <v>43495</v>
      </c>
      <c r="G125" s="175">
        <v>920000000</v>
      </c>
      <c r="H125" s="172" t="s">
        <v>175</v>
      </c>
      <c r="I125" s="172"/>
      <c r="J125" s="172"/>
      <c r="K125" s="133">
        <v>43497</v>
      </c>
      <c r="L125" s="133">
        <v>43830</v>
      </c>
      <c r="M125" s="129" t="str">
        <f t="shared" si="3"/>
        <v>100%</v>
      </c>
    </row>
    <row r="126" spans="1:13" s="126" customFormat="1" ht="60" x14ac:dyDescent="0.25">
      <c r="A126" s="186" t="s">
        <v>495</v>
      </c>
      <c r="B126" s="172" t="s">
        <v>219</v>
      </c>
      <c r="C126" s="172" t="s">
        <v>258</v>
      </c>
      <c r="D126" s="129" t="s">
        <v>912</v>
      </c>
      <c r="E126" s="173" t="s">
        <v>731</v>
      </c>
      <c r="F126" s="133">
        <v>43495</v>
      </c>
      <c r="G126" s="175">
        <v>867473143</v>
      </c>
      <c r="H126" s="172" t="s">
        <v>1023</v>
      </c>
      <c r="I126" s="172"/>
      <c r="J126" s="172"/>
      <c r="K126" s="133">
        <v>43497</v>
      </c>
      <c r="L126" s="188">
        <v>43814</v>
      </c>
      <c r="M126" s="129" t="str">
        <f t="shared" si="3"/>
        <v>100%</v>
      </c>
    </row>
    <row r="127" spans="1:13" s="126" customFormat="1" ht="84" x14ac:dyDescent="0.25">
      <c r="A127" s="186" t="s">
        <v>496</v>
      </c>
      <c r="B127" s="129" t="s">
        <v>263</v>
      </c>
      <c r="C127" s="172" t="s">
        <v>144</v>
      </c>
      <c r="D127" s="129" t="s">
        <v>913</v>
      </c>
      <c r="E127" s="173" t="s">
        <v>732</v>
      </c>
      <c r="F127" s="133">
        <v>43496</v>
      </c>
      <c r="G127" s="175">
        <v>29400000</v>
      </c>
      <c r="H127" s="172" t="s">
        <v>1014</v>
      </c>
      <c r="I127" s="172"/>
      <c r="J127" s="172"/>
      <c r="K127" s="133">
        <v>43497</v>
      </c>
      <c r="L127" s="133">
        <v>43814</v>
      </c>
      <c r="M127" s="129" t="str">
        <f t="shared" si="3"/>
        <v>100%</v>
      </c>
    </row>
    <row r="128" spans="1:13" s="126" customFormat="1" ht="72" x14ac:dyDescent="0.25">
      <c r="A128" s="186" t="s">
        <v>497</v>
      </c>
      <c r="B128" s="172" t="s">
        <v>257</v>
      </c>
      <c r="C128" s="172" t="s">
        <v>629</v>
      </c>
      <c r="D128" s="129" t="s">
        <v>914</v>
      </c>
      <c r="E128" s="173" t="s">
        <v>733</v>
      </c>
      <c r="F128" s="133">
        <v>43496</v>
      </c>
      <c r="G128" s="175">
        <v>20000000</v>
      </c>
      <c r="H128" s="129" t="s">
        <v>175</v>
      </c>
      <c r="I128" s="172"/>
      <c r="J128" s="172"/>
      <c r="K128" s="133">
        <v>43497</v>
      </c>
      <c r="L128" s="133">
        <v>43830</v>
      </c>
      <c r="M128" s="129" t="str">
        <f t="shared" si="3"/>
        <v>100%</v>
      </c>
    </row>
    <row r="129" spans="1:13" s="126" customFormat="1" ht="36" x14ac:dyDescent="0.25">
      <c r="A129" s="186" t="s">
        <v>498</v>
      </c>
      <c r="B129" s="172" t="s">
        <v>257</v>
      </c>
      <c r="C129" s="172" t="s">
        <v>630</v>
      </c>
      <c r="D129" s="129" t="s">
        <v>915</v>
      </c>
      <c r="E129" s="173" t="s">
        <v>734</v>
      </c>
      <c r="F129" s="133">
        <v>43496</v>
      </c>
      <c r="G129" s="175">
        <v>74583126</v>
      </c>
      <c r="H129" s="129" t="s">
        <v>175</v>
      </c>
      <c r="I129" s="172"/>
      <c r="J129" s="172"/>
      <c r="K129" s="133">
        <v>43497</v>
      </c>
      <c r="L129" s="188">
        <v>43830</v>
      </c>
      <c r="M129" s="129" t="str">
        <f t="shared" si="3"/>
        <v>100%</v>
      </c>
    </row>
    <row r="130" spans="1:13" s="126" customFormat="1" ht="60" x14ac:dyDescent="0.25">
      <c r="A130" s="186" t="s">
        <v>499</v>
      </c>
      <c r="B130" s="172" t="s">
        <v>1045</v>
      </c>
      <c r="C130" s="172" t="s">
        <v>94</v>
      </c>
      <c r="D130" s="129" t="s">
        <v>916</v>
      </c>
      <c r="E130" s="173" t="s">
        <v>735</v>
      </c>
      <c r="F130" s="133">
        <v>43496</v>
      </c>
      <c r="G130" s="175">
        <v>20900000</v>
      </c>
      <c r="H130" s="129" t="s">
        <v>175</v>
      </c>
      <c r="I130" s="172"/>
      <c r="J130" s="172"/>
      <c r="K130" s="133">
        <v>43497</v>
      </c>
      <c r="L130" s="188">
        <v>43830</v>
      </c>
      <c r="M130" s="129" t="str">
        <f t="shared" si="3"/>
        <v>100%</v>
      </c>
    </row>
    <row r="131" spans="1:13" s="126" customFormat="1" ht="96" x14ac:dyDescent="0.25">
      <c r="A131" s="173" t="s">
        <v>500</v>
      </c>
      <c r="B131" s="172" t="s">
        <v>194</v>
      </c>
      <c r="C131" s="172" t="s">
        <v>631</v>
      </c>
      <c r="D131" s="129" t="s">
        <v>188</v>
      </c>
      <c r="E131" s="173" t="s">
        <v>736</v>
      </c>
      <c r="F131" s="133">
        <v>43496</v>
      </c>
      <c r="G131" s="175">
        <v>750000000</v>
      </c>
      <c r="H131" s="129" t="s">
        <v>177</v>
      </c>
      <c r="I131" s="172" t="s">
        <v>1777</v>
      </c>
      <c r="J131" s="172" t="s">
        <v>361</v>
      </c>
      <c r="K131" s="133">
        <v>43497</v>
      </c>
      <c r="L131" s="133">
        <v>43830</v>
      </c>
      <c r="M131" s="129" t="str">
        <f t="shared" si="3"/>
        <v>100%</v>
      </c>
    </row>
    <row r="132" spans="1:13" s="126" customFormat="1" ht="96" x14ac:dyDescent="0.25">
      <c r="A132" s="173" t="s">
        <v>501</v>
      </c>
      <c r="B132" s="172" t="s">
        <v>242</v>
      </c>
      <c r="C132" s="172" t="s">
        <v>108</v>
      </c>
      <c r="D132" s="129" t="s">
        <v>187</v>
      </c>
      <c r="E132" s="173" t="s">
        <v>737</v>
      </c>
      <c r="F132" s="133">
        <v>43496</v>
      </c>
      <c r="G132" s="175">
        <v>1313297502</v>
      </c>
      <c r="H132" s="129" t="s">
        <v>176</v>
      </c>
      <c r="I132" s="172" t="s">
        <v>1841</v>
      </c>
      <c r="J132" s="172" t="s">
        <v>402</v>
      </c>
      <c r="K132" s="133">
        <v>43497</v>
      </c>
      <c r="L132" s="188">
        <v>43861</v>
      </c>
      <c r="M132" s="129" t="str">
        <f t="shared" si="3"/>
        <v>91%</v>
      </c>
    </row>
    <row r="133" spans="1:13" s="126" customFormat="1" ht="60" x14ac:dyDescent="0.25">
      <c r="A133" s="173" t="s">
        <v>502</v>
      </c>
      <c r="B133" s="172" t="s">
        <v>1045</v>
      </c>
      <c r="C133" s="172" t="s">
        <v>97</v>
      </c>
      <c r="D133" s="129" t="s">
        <v>917</v>
      </c>
      <c r="E133" s="173" t="s">
        <v>738</v>
      </c>
      <c r="F133" s="133">
        <v>43496</v>
      </c>
      <c r="G133" s="175">
        <v>39600000</v>
      </c>
      <c r="H133" s="129" t="s">
        <v>175</v>
      </c>
      <c r="I133" s="172"/>
      <c r="J133" s="172"/>
      <c r="K133" s="133">
        <v>43497</v>
      </c>
      <c r="L133" s="196">
        <v>43830</v>
      </c>
      <c r="M133" s="129" t="str">
        <f t="shared" si="3"/>
        <v>100%</v>
      </c>
    </row>
    <row r="134" spans="1:13" s="126" customFormat="1" ht="84" x14ac:dyDescent="0.25">
      <c r="A134" s="173" t="s">
        <v>503</v>
      </c>
      <c r="B134" s="129" t="s">
        <v>263</v>
      </c>
      <c r="C134" s="172" t="s">
        <v>632</v>
      </c>
      <c r="D134" s="129" t="s">
        <v>918</v>
      </c>
      <c r="E134" s="173" t="s">
        <v>739</v>
      </c>
      <c r="F134" s="133">
        <v>43496</v>
      </c>
      <c r="G134" s="175">
        <v>32340000</v>
      </c>
      <c r="H134" s="129" t="s">
        <v>175</v>
      </c>
      <c r="I134" s="172"/>
      <c r="J134" s="172"/>
      <c r="K134" s="133">
        <v>43497</v>
      </c>
      <c r="L134" s="133">
        <v>43830</v>
      </c>
      <c r="M134" s="129" t="str">
        <f t="shared" si="3"/>
        <v>100%</v>
      </c>
    </row>
    <row r="135" spans="1:13" s="126" customFormat="1" ht="96" x14ac:dyDescent="0.25">
      <c r="A135" s="173" t="s">
        <v>504</v>
      </c>
      <c r="B135" s="129" t="s">
        <v>263</v>
      </c>
      <c r="C135" s="172" t="s">
        <v>349</v>
      </c>
      <c r="D135" s="129" t="s">
        <v>919</v>
      </c>
      <c r="E135" s="173" t="s">
        <v>740</v>
      </c>
      <c r="F135" s="133">
        <v>43496</v>
      </c>
      <c r="G135" s="175">
        <v>40000000</v>
      </c>
      <c r="H135" s="129" t="s">
        <v>176</v>
      </c>
      <c r="I135" s="172" t="s">
        <v>1803</v>
      </c>
      <c r="J135" s="172" t="s">
        <v>1807</v>
      </c>
      <c r="K135" s="133">
        <v>43497</v>
      </c>
      <c r="L135" s="133">
        <v>43829</v>
      </c>
      <c r="M135" s="129" t="str">
        <f t="shared" si="3"/>
        <v>100%</v>
      </c>
    </row>
    <row r="136" spans="1:13" s="126" customFormat="1" ht="60" x14ac:dyDescent="0.25">
      <c r="A136" s="173" t="s">
        <v>505</v>
      </c>
      <c r="B136" s="172" t="s">
        <v>203</v>
      </c>
      <c r="C136" s="172" t="s">
        <v>139</v>
      </c>
      <c r="D136" s="129" t="s">
        <v>920</v>
      </c>
      <c r="E136" s="173" t="s">
        <v>741</v>
      </c>
      <c r="F136" s="133">
        <v>43496</v>
      </c>
      <c r="G136" s="175">
        <v>110000000</v>
      </c>
      <c r="H136" s="172" t="s">
        <v>1013</v>
      </c>
      <c r="I136" s="172"/>
      <c r="J136" s="172"/>
      <c r="K136" s="133">
        <v>43497</v>
      </c>
      <c r="L136" s="133">
        <v>43814</v>
      </c>
      <c r="M136" s="129" t="str">
        <f t="shared" si="3"/>
        <v>100%</v>
      </c>
    </row>
    <row r="137" spans="1:13" s="126" customFormat="1" ht="84" x14ac:dyDescent="0.25">
      <c r="A137" s="173" t="s">
        <v>506</v>
      </c>
      <c r="B137" s="172" t="s">
        <v>242</v>
      </c>
      <c r="C137" s="172" t="s">
        <v>62</v>
      </c>
      <c r="D137" s="129" t="s">
        <v>182</v>
      </c>
      <c r="E137" s="173" t="s">
        <v>742</v>
      </c>
      <c r="F137" s="133">
        <v>43496</v>
      </c>
      <c r="G137" s="175">
        <v>3506415972</v>
      </c>
      <c r="H137" s="172" t="s">
        <v>1024</v>
      </c>
      <c r="I137" s="149" t="s">
        <v>1761</v>
      </c>
      <c r="J137" s="172" t="s">
        <v>1762</v>
      </c>
      <c r="K137" s="133">
        <v>43497</v>
      </c>
      <c r="L137" s="133">
        <v>43822</v>
      </c>
      <c r="M137" s="129" t="str">
        <f t="shared" si="3"/>
        <v>100%</v>
      </c>
    </row>
    <row r="138" spans="1:13" s="126" customFormat="1" ht="96" x14ac:dyDescent="0.25">
      <c r="A138" s="173" t="s">
        <v>507</v>
      </c>
      <c r="B138" s="172" t="s">
        <v>242</v>
      </c>
      <c r="C138" s="172" t="s">
        <v>633</v>
      </c>
      <c r="D138" s="129" t="s">
        <v>186</v>
      </c>
      <c r="E138" s="173" t="s">
        <v>743</v>
      </c>
      <c r="F138" s="133">
        <v>43497</v>
      </c>
      <c r="G138" s="175">
        <v>1361358468</v>
      </c>
      <c r="H138" s="172" t="s">
        <v>1025</v>
      </c>
      <c r="I138" s="172" t="s">
        <v>1839</v>
      </c>
      <c r="J138" s="172" t="s">
        <v>1840</v>
      </c>
      <c r="K138" s="133">
        <v>43497</v>
      </c>
      <c r="L138" s="196">
        <v>43861</v>
      </c>
      <c r="M138" s="129" t="str">
        <f t="shared" si="3"/>
        <v>91%</v>
      </c>
    </row>
    <row r="139" spans="1:13" s="126" customFormat="1" ht="60" x14ac:dyDescent="0.25">
      <c r="A139" s="173" t="s">
        <v>508</v>
      </c>
      <c r="B139" s="172" t="s">
        <v>257</v>
      </c>
      <c r="C139" s="172" t="s">
        <v>634</v>
      </c>
      <c r="D139" s="129" t="s">
        <v>921</v>
      </c>
      <c r="E139" s="173" t="s">
        <v>744</v>
      </c>
      <c r="F139" s="133">
        <v>43497</v>
      </c>
      <c r="G139" s="175">
        <v>1092000000</v>
      </c>
      <c r="H139" s="172" t="s">
        <v>175</v>
      </c>
      <c r="I139" s="172"/>
      <c r="J139" s="172"/>
      <c r="K139" s="133">
        <v>43497</v>
      </c>
      <c r="L139" s="133">
        <v>43830</v>
      </c>
      <c r="M139" s="129" t="str">
        <f t="shared" si="3"/>
        <v>100%</v>
      </c>
    </row>
    <row r="140" spans="1:13" s="126" customFormat="1" ht="60" x14ac:dyDescent="0.25">
      <c r="A140" s="173" t="s">
        <v>509</v>
      </c>
      <c r="B140" s="172" t="s">
        <v>219</v>
      </c>
      <c r="C140" s="172" t="s">
        <v>635</v>
      </c>
      <c r="D140" s="129" t="s">
        <v>922</v>
      </c>
      <c r="E140" s="173" t="s">
        <v>745</v>
      </c>
      <c r="F140" s="133">
        <v>43497</v>
      </c>
      <c r="G140" s="175">
        <v>260000000</v>
      </c>
      <c r="H140" s="172" t="s">
        <v>175</v>
      </c>
      <c r="I140" s="172"/>
      <c r="J140" s="172"/>
      <c r="K140" s="133">
        <v>43497</v>
      </c>
      <c r="L140" s="133">
        <v>43830</v>
      </c>
      <c r="M140" s="129" t="str">
        <f t="shared" si="3"/>
        <v>100%</v>
      </c>
    </row>
    <row r="141" spans="1:13" s="126" customFormat="1" ht="48" x14ac:dyDescent="0.25">
      <c r="A141" s="173" t="s">
        <v>510</v>
      </c>
      <c r="B141" s="172" t="s">
        <v>220</v>
      </c>
      <c r="C141" s="172" t="s">
        <v>221</v>
      </c>
      <c r="D141" s="129" t="s">
        <v>923</v>
      </c>
      <c r="E141" s="173" t="s">
        <v>746</v>
      </c>
      <c r="F141" s="133">
        <v>43497</v>
      </c>
      <c r="G141" s="175">
        <v>53517810</v>
      </c>
      <c r="H141" s="172" t="s">
        <v>1026</v>
      </c>
      <c r="I141" s="172" t="s">
        <v>1057</v>
      </c>
      <c r="J141" s="172" t="s">
        <v>1058</v>
      </c>
      <c r="K141" s="133">
        <v>43501</v>
      </c>
      <c r="L141" s="133">
        <v>43553</v>
      </c>
      <c r="M141" s="129" t="str">
        <f t="shared" si="3"/>
        <v>100%</v>
      </c>
    </row>
    <row r="142" spans="1:13" s="126" customFormat="1" ht="60" x14ac:dyDescent="0.25">
      <c r="A142" s="173" t="s">
        <v>511</v>
      </c>
      <c r="B142" s="172" t="s">
        <v>220</v>
      </c>
      <c r="C142" s="172" t="s">
        <v>133</v>
      </c>
      <c r="D142" s="129" t="s">
        <v>184</v>
      </c>
      <c r="E142" s="173" t="s">
        <v>747</v>
      </c>
      <c r="F142" s="133">
        <v>43497</v>
      </c>
      <c r="G142" s="175">
        <v>131599123</v>
      </c>
      <c r="H142" s="172" t="s">
        <v>1027</v>
      </c>
      <c r="I142" s="172" t="s">
        <v>1822</v>
      </c>
      <c r="J142" s="172" t="s">
        <v>1810</v>
      </c>
      <c r="K142" s="133">
        <v>43497</v>
      </c>
      <c r="L142" s="133">
        <v>43830</v>
      </c>
      <c r="M142" s="129" t="str">
        <f t="shared" si="3"/>
        <v>100%</v>
      </c>
    </row>
    <row r="143" spans="1:13" s="126" customFormat="1" ht="60" x14ac:dyDescent="0.25">
      <c r="A143" s="173" t="s">
        <v>512</v>
      </c>
      <c r="B143" s="129" t="s">
        <v>1047</v>
      </c>
      <c r="C143" s="172" t="s">
        <v>202</v>
      </c>
      <c r="D143" s="129" t="s">
        <v>199</v>
      </c>
      <c r="E143" s="173" t="s">
        <v>748</v>
      </c>
      <c r="F143" s="133">
        <v>43497</v>
      </c>
      <c r="G143" s="175">
        <v>10288533412</v>
      </c>
      <c r="H143" s="172" t="s">
        <v>179</v>
      </c>
      <c r="I143" s="172" t="s">
        <v>1612</v>
      </c>
      <c r="J143" s="172" t="s">
        <v>1613</v>
      </c>
      <c r="K143" s="133">
        <v>43500</v>
      </c>
      <c r="L143" s="133">
        <v>43789</v>
      </c>
      <c r="M143" s="129" t="str">
        <f t="shared" si="3"/>
        <v>100%</v>
      </c>
    </row>
    <row r="144" spans="1:13" s="126" customFormat="1" ht="48" x14ac:dyDescent="0.25">
      <c r="A144" s="173" t="s">
        <v>513</v>
      </c>
      <c r="B144" s="172" t="s">
        <v>1049</v>
      </c>
      <c r="C144" s="172" t="s">
        <v>131</v>
      </c>
      <c r="D144" s="129" t="s">
        <v>924</v>
      </c>
      <c r="E144" s="173" t="s">
        <v>749</v>
      </c>
      <c r="F144" s="133">
        <v>43500</v>
      </c>
      <c r="G144" s="175">
        <v>125000000</v>
      </c>
      <c r="H144" s="172" t="s">
        <v>1008</v>
      </c>
      <c r="I144" s="172"/>
      <c r="J144" s="172"/>
      <c r="K144" s="133">
        <v>43500</v>
      </c>
      <c r="L144" s="133">
        <v>43588</v>
      </c>
      <c r="M144" s="129" t="str">
        <f t="shared" si="3"/>
        <v>100%</v>
      </c>
    </row>
    <row r="145" spans="1:13" s="126" customFormat="1" ht="48" x14ac:dyDescent="0.25">
      <c r="A145" s="173" t="s">
        <v>514</v>
      </c>
      <c r="B145" s="172" t="s">
        <v>242</v>
      </c>
      <c r="C145" s="172" t="s">
        <v>109</v>
      </c>
      <c r="D145" s="129" t="s">
        <v>925</v>
      </c>
      <c r="E145" s="173" t="s">
        <v>750</v>
      </c>
      <c r="F145" s="133">
        <v>43500</v>
      </c>
      <c r="G145" s="175">
        <v>450000000</v>
      </c>
      <c r="H145" s="172" t="s">
        <v>1028</v>
      </c>
      <c r="I145" s="172" t="s">
        <v>1606</v>
      </c>
      <c r="J145" s="172" t="s">
        <v>1607</v>
      </c>
      <c r="K145" s="133">
        <v>43501</v>
      </c>
      <c r="L145" s="133">
        <v>43816</v>
      </c>
      <c r="M145" s="129" t="str">
        <f t="shared" si="3"/>
        <v>100%</v>
      </c>
    </row>
    <row r="146" spans="1:13" s="126" customFormat="1" ht="108" x14ac:dyDescent="0.25">
      <c r="A146" s="173" t="s">
        <v>515</v>
      </c>
      <c r="B146" s="129" t="s">
        <v>194</v>
      </c>
      <c r="C146" s="172" t="s">
        <v>130</v>
      </c>
      <c r="D146" s="129" t="s">
        <v>189</v>
      </c>
      <c r="E146" s="173" t="s">
        <v>751</v>
      </c>
      <c r="F146" s="133">
        <v>43500</v>
      </c>
      <c r="G146" s="175">
        <v>754762000</v>
      </c>
      <c r="H146" s="172" t="s">
        <v>177</v>
      </c>
      <c r="I146" s="172" t="s">
        <v>1837</v>
      </c>
      <c r="J146" s="172" t="s">
        <v>1838</v>
      </c>
      <c r="K146" s="133">
        <v>43500</v>
      </c>
      <c r="L146" s="133">
        <v>43890</v>
      </c>
      <c r="M146" s="129" t="str">
        <f t="shared" si="3"/>
        <v>84%</v>
      </c>
    </row>
    <row r="147" spans="1:13" s="126" customFormat="1" ht="60" x14ac:dyDescent="0.25">
      <c r="A147" s="173" t="s">
        <v>516</v>
      </c>
      <c r="B147" s="129" t="s">
        <v>1047</v>
      </c>
      <c r="C147" s="172" t="s">
        <v>636</v>
      </c>
      <c r="D147" s="129" t="s">
        <v>926</v>
      </c>
      <c r="E147" s="173" t="s">
        <v>752</v>
      </c>
      <c r="F147" s="133">
        <v>43500</v>
      </c>
      <c r="G147" s="175">
        <v>70000000</v>
      </c>
      <c r="H147" s="172" t="s">
        <v>176</v>
      </c>
      <c r="I147" s="172" t="s">
        <v>1778</v>
      </c>
      <c r="J147" s="172" t="s">
        <v>1779</v>
      </c>
      <c r="K147" s="133">
        <v>43500</v>
      </c>
      <c r="L147" s="133">
        <v>43830</v>
      </c>
      <c r="M147" s="129" t="str">
        <f t="shared" si="3"/>
        <v>100%</v>
      </c>
    </row>
    <row r="148" spans="1:13" s="126" customFormat="1" ht="120" x14ac:dyDescent="0.25">
      <c r="A148" s="173" t="s">
        <v>517</v>
      </c>
      <c r="B148" s="129" t="s">
        <v>194</v>
      </c>
      <c r="C148" s="172" t="s">
        <v>130</v>
      </c>
      <c r="D148" s="129" t="s">
        <v>189</v>
      </c>
      <c r="E148" s="173" t="s">
        <v>753</v>
      </c>
      <c r="F148" s="133">
        <v>43500</v>
      </c>
      <c r="G148" s="175">
        <v>3472405000</v>
      </c>
      <c r="H148" s="172" t="s">
        <v>177</v>
      </c>
      <c r="I148" s="172" t="s">
        <v>1827</v>
      </c>
      <c r="J148" s="172" t="s">
        <v>1828</v>
      </c>
      <c r="K148" s="133">
        <v>43500</v>
      </c>
      <c r="L148" s="133">
        <v>43861</v>
      </c>
      <c r="M148" s="129" t="str">
        <f t="shared" si="3"/>
        <v>91%</v>
      </c>
    </row>
    <row r="149" spans="1:13" s="126" customFormat="1" ht="72" x14ac:dyDescent="0.25">
      <c r="A149" s="173" t="s">
        <v>518</v>
      </c>
      <c r="B149" s="172" t="s">
        <v>220</v>
      </c>
      <c r="C149" s="172" t="s">
        <v>125</v>
      </c>
      <c r="D149" s="129" t="s">
        <v>927</v>
      </c>
      <c r="E149" s="173" t="s">
        <v>754</v>
      </c>
      <c r="F149" s="133">
        <v>43501</v>
      </c>
      <c r="G149" s="175">
        <v>422400000</v>
      </c>
      <c r="H149" s="172" t="s">
        <v>177</v>
      </c>
      <c r="I149" s="172" t="s">
        <v>1596</v>
      </c>
      <c r="J149" s="172" t="s">
        <v>1597</v>
      </c>
      <c r="K149" s="133">
        <v>43501</v>
      </c>
      <c r="L149" s="133">
        <v>43830</v>
      </c>
      <c r="M149" s="129" t="str">
        <f t="shared" si="3"/>
        <v>100%</v>
      </c>
    </row>
    <row r="150" spans="1:13" s="126" customFormat="1" ht="60" x14ac:dyDescent="0.25">
      <c r="A150" s="173" t="s">
        <v>519</v>
      </c>
      <c r="B150" s="172" t="s">
        <v>219</v>
      </c>
      <c r="C150" s="172" t="s">
        <v>103</v>
      </c>
      <c r="D150" s="129" t="s">
        <v>928</v>
      </c>
      <c r="E150" s="173" t="s">
        <v>755</v>
      </c>
      <c r="F150" s="133">
        <v>43502</v>
      </c>
      <c r="G150" s="175">
        <v>366336000</v>
      </c>
      <c r="H150" s="172" t="s">
        <v>176</v>
      </c>
      <c r="I150" s="172"/>
      <c r="J150" s="172"/>
      <c r="K150" s="133">
        <v>43503</v>
      </c>
      <c r="L150" s="133">
        <v>43805</v>
      </c>
      <c r="M150" s="129" t="str">
        <f t="shared" si="3"/>
        <v>100%</v>
      </c>
    </row>
    <row r="151" spans="1:13" s="126" customFormat="1" ht="48" x14ac:dyDescent="0.25">
      <c r="A151" s="173" t="s">
        <v>520</v>
      </c>
      <c r="B151" s="172" t="s">
        <v>257</v>
      </c>
      <c r="C151" s="172" t="s">
        <v>335</v>
      </c>
      <c r="D151" s="129" t="s">
        <v>929</v>
      </c>
      <c r="E151" s="173" t="s">
        <v>756</v>
      </c>
      <c r="F151" s="133">
        <v>43503</v>
      </c>
      <c r="G151" s="175">
        <v>25000000</v>
      </c>
      <c r="H151" s="172" t="s">
        <v>1029</v>
      </c>
      <c r="I151" s="172"/>
      <c r="J151" s="172"/>
      <c r="K151" s="133">
        <v>43511</v>
      </c>
      <c r="L151" s="133">
        <v>43830</v>
      </c>
      <c r="M151" s="129" t="str">
        <f t="shared" si="3"/>
        <v>100%</v>
      </c>
    </row>
    <row r="152" spans="1:13" s="126" customFormat="1" ht="84" x14ac:dyDescent="0.25">
      <c r="A152" s="173" t="s">
        <v>521</v>
      </c>
      <c r="B152" s="172" t="s">
        <v>203</v>
      </c>
      <c r="C152" s="172" t="s">
        <v>637</v>
      </c>
      <c r="D152" s="129" t="s">
        <v>853</v>
      </c>
      <c r="E152" s="173" t="s">
        <v>757</v>
      </c>
      <c r="F152" s="133">
        <v>43503</v>
      </c>
      <c r="G152" s="175">
        <v>31807875</v>
      </c>
      <c r="H152" s="172" t="s">
        <v>1030</v>
      </c>
      <c r="I152" s="172"/>
      <c r="J152" s="172"/>
      <c r="K152" s="133">
        <v>43504</v>
      </c>
      <c r="L152" s="133">
        <v>43830</v>
      </c>
      <c r="M152" s="129" t="str">
        <f t="shared" si="3"/>
        <v>100%</v>
      </c>
    </row>
    <row r="153" spans="1:13" s="126" customFormat="1" ht="60" x14ac:dyDescent="0.25">
      <c r="A153" s="173" t="s">
        <v>522</v>
      </c>
      <c r="B153" s="172" t="s">
        <v>219</v>
      </c>
      <c r="C153" s="172" t="s">
        <v>101</v>
      </c>
      <c r="D153" s="129" t="s">
        <v>1129</v>
      </c>
      <c r="E153" s="173" t="s">
        <v>758</v>
      </c>
      <c r="F153" s="133">
        <v>43503</v>
      </c>
      <c r="G153" s="175">
        <v>350000000</v>
      </c>
      <c r="H153" s="172" t="s">
        <v>176</v>
      </c>
      <c r="I153" s="172"/>
      <c r="J153" s="172"/>
      <c r="K153" s="133">
        <v>43504</v>
      </c>
      <c r="L153" s="133">
        <v>43806</v>
      </c>
      <c r="M153" s="129" t="str">
        <f t="shared" si="3"/>
        <v>100%</v>
      </c>
    </row>
    <row r="154" spans="1:13" s="126" customFormat="1" ht="84" x14ac:dyDescent="0.25">
      <c r="A154" s="186" t="s">
        <v>523</v>
      </c>
      <c r="B154" s="172" t="s">
        <v>220</v>
      </c>
      <c r="C154" s="172" t="s">
        <v>133</v>
      </c>
      <c r="D154" s="129" t="s">
        <v>184</v>
      </c>
      <c r="E154" s="173" t="s">
        <v>759</v>
      </c>
      <c r="F154" s="133">
        <v>43503</v>
      </c>
      <c r="G154" s="175">
        <v>275625000</v>
      </c>
      <c r="H154" s="172" t="s">
        <v>1014</v>
      </c>
      <c r="I154" s="172"/>
      <c r="J154" s="172"/>
      <c r="K154" s="133">
        <v>43504</v>
      </c>
      <c r="L154" s="133">
        <v>43822</v>
      </c>
      <c r="M154" s="129" t="str">
        <f t="shared" si="3"/>
        <v>100%</v>
      </c>
    </row>
    <row r="155" spans="1:13" s="126" customFormat="1" ht="48" x14ac:dyDescent="0.25">
      <c r="A155" s="186" t="s">
        <v>524</v>
      </c>
      <c r="B155" s="129" t="s">
        <v>263</v>
      </c>
      <c r="C155" s="172" t="s">
        <v>65</v>
      </c>
      <c r="D155" s="129" t="s">
        <v>930</v>
      </c>
      <c r="E155" s="173" t="s">
        <v>760</v>
      </c>
      <c r="F155" s="133">
        <v>43503</v>
      </c>
      <c r="G155" s="175">
        <v>75000000</v>
      </c>
      <c r="H155" s="172" t="s">
        <v>1030</v>
      </c>
      <c r="I155" s="172"/>
      <c r="J155" s="172"/>
      <c r="K155" s="133">
        <v>43504</v>
      </c>
      <c r="L155" s="133">
        <v>43830</v>
      </c>
      <c r="M155" s="129" t="str">
        <f t="shared" si="3"/>
        <v>100%</v>
      </c>
    </row>
    <row r="156" spans="1:13" s="126" customFormat="1" ht="60" x14ac:dyDescent="0.25">
      <c r="A156" s="186" t="s">
        <v>525</v>
      </c>
      <c r="B156" s="129" t="s">
        <v>263</v>
      </c>
      <c r="C156" s="172" t="s">
        <v>113</v>
      </c>
      <c r="D156" s="129" t="s">
        <v>931</v>
      </c>
      <c r="E156" s="173" t="s">
        <v>761</v>
      </c>
      <c r="F156" s="133">
        <v>43503</v>
      </c>
      <c r="G156" s="175">
        <v>65000000</v>
      </c>
      <c r="H156" s="172" t="s">
        <v>176</v>
      </c>
      <c r="I156" s="172"/>
      <c r="J156" s="172"/>
      <c r="K156" s="133">
        <v>43504</v>
      </c>
      <c r="L156" s="133">
        <v>43806</v>
      </c>
      <c r="M156" s="129" t="str">
        <f t="shared" si="3"/>
        <v>100%</v>
      </c>
    </row>
    <row r="157" spans="1:13" s="126" customFormat="1" ht="60" x14ac:dyDescent="0.25">
      <c r="A157" s="186" t="s">
        <v>526</v>
      </c>
      <c r="B157" s="129" t="s">
        <v>263</v>
      </c>
      <c r="C157" s="172" t="s">
        <v>638</v>
      </c>
      <c r="D157" s="129" t="s">
        <v>932</v>
      </c>
      <c r="E157" s="173" t="s">
        <v>762</v>
      </c>
      <c r="F157" s="133">
        <v>43504</v>
      </c>
      <c r="G157" s="175">
        <v>42000000</v>
      </c>
      <c r="H157" s="172" t="s">
        <v>173</v>
      </c>
      <c r="I157" s="172"/>
      <c r="J157" s="172"/>
      <c r="K157" s="133">
        <v>43507</v>
      </c>
      <c r="L157" s="133">
        <v>43688</v>
      </c>
      <c r="M157" s="129" t="str">
        <f t="shared" si="3"/>
        <v>100%</v>
      </c>
    </row>
    <row r="158" spans="1:13" s="126" customFormat="1" ht="72" x14ac:dyDescent="0.25">
      <c r="A158" s="186" t="s">
        <v>527</v>
      </c>
      <c r="B158" s="129" t="s">
        <v>263</v>
      </c>
      <c r="C158" s="172" t="s">
        <v>78</v>
      </c>
      <c r="D158" s="129" t="s">
        <v>933</v>
      </c>
      <c r="E158" s="173" t="s">
        <v>763</v>
      </c>
      <c r="F158" s="133">
        <v>43504</v>
      </c>
      <c r="G158" s="175">
        <v>96000000</v>
      </c>
      <c r="H158" s="172" t="s">
        <v>1031</v>
      </c>
      <c r="I158" s="172"/>
      <c r="J158" s="172"/>
      <c r="K158" s="133">
        <v>43507</v>
      </c>
      <c r="L158" s="133">
        <v>43830</v>
      </c>
      <c r="M158" s="129" t="str">
        <f t="shared" si="3"/>
        <v>100%</v>
      </c>
    </row>
    <row r="159" spans="1:13" s="126" customFormat="1" ht="48" x14ac:dyDescent="0.25">
      <c r="A159" s="186" t="s">
        <v>528</v>
      </c>
      <c r="B159" s="172" t="s">
        <v>1048</v>
      </c>
      <c r="C159" s="172" t="s">
        <v>134</v>
      </c>
      <c r="D159" s="129" t="s">
        <v>934</v>
      </c>
      <c r="E159" s="173" t="s">
        <v>764</v>
      </c>
      <c r="F159" s="133">
        <v>43504</v>
      </c>
      <c r="G159" s="175">
        <v>59996000</v>
      </c>
      <c r="H159" s="172" t="s">
        <v>1031</v>
      </c>
      <c r="I159" s="172"/>
      <c r="J159" s="172"/>
      <c r="K159" s="133">
        <v>43507</v>
      </c>
      <c r="L159" s="133">
        <v>43830</v>
      </c>
      <c r="M159" s="129" t="str">
        <f t="shared" si="3"/>
        <v>100%</v>
      </c>
    </row>
    <row r="160" spans="1:13" s="126" customFormat="1" ht="48" x14ac:dyDescent="0.25">
      <c r="A160" s="186" t="s">
        <v>529</v>
      </c>
      <c r="B160" s="172" t="s">
        <v>1048</v>
      </c>
      <c r="C160" s="172" t="s">
        <v>121</v>
      </c>
      <c r="D160" s="129" t="s">
        <v>935</v>
      </c>
      <c r="E160" s="173" t="s">
        <v>765</v>
      </c>
      <c r="F160" s="133">
        <v>43504</v>
      </c>
      <c r="G160" s="175">
        <v>59996000</v>
      </c>
      <c r="H160" s="172" t="s">
        <v>1031</v>
      </c>
      <c r="I160" s="172"/>
      <c r="J160" s="172"/>
      <c r="K160" s="133">
        <v>43507</v>
      </c>
      <c r="L160" s="133">
        <v>43830</v>
      </c>
      <c r="M160" s="129" t="str">
        <f t="shared" si="3"/>
        <v>100%</v>
      </c>
    </row>
    <row r="161" spans="1:13" s="126" customFormat="1" ht="48" x14ac:dyDescent="0.25">
      <c r="A161" s="186" t="s">
        <v>530</v>
      </c>
      <c r="B161" s="172" t="s">
        <v>220</v>
      </c>
      <c r="C161" s="172" t="s">
        <v>90</v>
      </c>
      <c r="D161" s="129" t="s">
        <v>936</v>
      </c>
      <c r="E161" s="173" t="s">
        <v>766</v>
      </c>
      <c r="F161" s="133">
        <v>43508</v>
      </c>
      <c r="G161" s="175">
        <v>7651800</v>
      </c>
      <c r="H161" s="172" t="s">
        <v>1032</v>
      </c>
      <c r="I161" s="172"/>
      <c r="J161" s="172"/>
      <c r="K161" s="133">
        <v>43510</v>
      </c>
      <c r="L161" s="133">
        <v>43646</v>
      </c>
      <c r="M161" s="129" t="str">
        <f t="shared" si="3"/>
        <v>100%</v>
      </c>
    </row>
    <row r="162" spans="1:13" s="126" customFormat="1" ht="108" x14ac:dyDescent="0.25">
      <c r="A162" s="186" t="s">
        <v>531</v>
      </c>
      <c r="B162" s="172" t="s">
        <v>219</v>
      </c>
      <c r="C162" s="172" t="s">
        <v>143</v>
      </c>
      <c r="D162" s="129" t="s">
        <v>937</v>
      </c>
      <c r="E162" s="173" t="s">
        <v>767</v>
      </c>
      <c r="F162" s="133">
        <v>43508</v>
      </c>
      <c r="G162" s="175">
        <v>726000000</v>
      </c>
      <c r="H162" s="172" t="s">
        <v>179</v>
      </c>
      <c r="I162" s="149" t="s">
        <v>1763</v>
      </c>
      <c r="J162" s="172" t="s">
        <v>360</v>
      </c>
      <c r="K162" s="133">
        <v>43508</v>
      </c>
      <c r="L162" s="133">
        <v>43810</v>
      </c>
      <c r="M162" s="129" t="str">
        <f t="shared" si="3"/>
        <v>100%</v>
      </c>
    </row>
    <row r="163" spans="1:13" s="126" customFormat="1" ht="48" x14ac:dyDescent="0.25">
      <c r="A163" s="186" t="s">
        <v>532</v>
      </c>
      <c r="B163" s="172" t="s">
        <v>220</v>
      </c>
      <c r="C163" s="172" t="s">
        <v>140</v>
      </c>
      <c r="D163" s="129" t="s">
        <v>938</v>
      </c>
      <c r="E163" s="173" t="s">
        <v>766</v>
      </c>
      <c r="F163" s="133">
        <v>43509</v>
      </c>
      <c r="G163" s="175">
        <v>12582960</v>
      </c>
      <c r="H163" s="172" t="s">
        <v>1033</v>
      </c>
      <c r="I163" s="172"/>
      <c r="J163" s="172"/>
      <c r="K163" s="133">
        <v>43510</v>
      </c>
      <c r="L163" s="133">
        <v>43735</v>
      </c>
      <c r="M163" s="129" t="str">
        <f t="shared" si="3"/>
        <v>100%</v>
      </c>
    </row>
    <row r="164" spans="1:13" s="126" customFormat="1" ht="60" x14ac:dyDescent="0.25">
      <c r="A164" s="186" t="s">
        <v>533</v>
      </c>
      <c r="B164" s="129" t="s">
        <v>263</v>
      </c>
      <c r="C164" s="172" t="s">
        <v>141</v>
      </c>
      <c r="D164" s="129" t="s">
        <v>939</v>
      </c>
      <c r="E164" s="173" t="s">
        <v>768</v>
      </c>
      <c r="F164" s="133">
        <v>43509</v>
      </c>
      <c r="G164" s="175">
        <v>102787872</v>
      </c>
      <c r="H164" s="172" t="s">
        <v>1013</v>
      </c>
      <c r="I164" s="172"/>
      <c r="J164" s="172"/>
      <c r="K164" s="133">
        <v>43510</v>
      </c>
      <c r="L164" s="133">
        <v>43829</v>
      </c>
      <c r="M164" s="129" t="str">
        <f t="shared" si="3"/>
        <v>100%</v>
      </c>
    </row>
    <row r="165" spans="1:13" s="126" customFormat="1" ht="72" x14ac:dyDescent="0.25">
      <c r="A165" s="186" t="s">
        <v>534</v>
      </c>
      <c r="B165" s="172" t="s">
        <v>220</v>
      </c>
      <c r="C165" s="172" t="s">
        <v>133</v>
      </c>
      <c r="D165" s="129" t="s">
        <v>184</v>
      </c>
      <c r="E165" s="173" t="s">
        <v>769</v>
      </c>
      <c r="F165" s="133">
        <v>43509</v>
      </c>
      <c r="G165" s="175">
        <v>248247669</v>
      </c>
      <c r="H165" s="172" t="s">
        <v>1013</v>
      </c>
      <c r="I165" s="172"/>
      <c r="J165" s="172"/>
      <c r="K165" s="133">
        <v>43510</v>
      </c>
      <c r="L165" s="133">
        <v>43829</v>
      </c>
      <c r="M165" s="129" t="str">
        <f t="shared" si="3"/>
        <v>100%</v>
      </c>
    </row>
    <row r="166" spans="1:13" s="126" customFormat="1" ht="72" x14ac:dyDescent="0.25">
      <c r="A166" s="186" t="s">
        <v>535</v>
      </c>
      <c r="B166" s="172" t="s">
        <v>257</v>
      </c>
      <c r="C166" s="172" t="s">
        <v>117</v>
      </c>
      <c r="D166" s="129" t="s">
        <v>940</v>
      </c>
      <c r="E166" s="173" t="s">
        <v>770</v>
      </c>
      <c r="F166" s="133">
        <v>43509</v>
      </c>
      <c r="G166" s="175">
        <v>63525168</v>
      </c>
      <c r="H166" s="172" t="s">
        <v>1013</v>
      </c>
      <c r="I166" s="172"/>
      <c r="J166" s="172"/>
      <c r="K166" s="133">
        <v>43510</v>
      </c>
      <c r="L166" s="133">
        <v>43830</v>
      </c>
      <c r="M166" s="129" t="str">
        <f t="shared" si="3"/>
        <v>100%</v>
      </c>
    </row>
    <row r="167" spans="1:13" s="126" customFormat="1" ht="36" x14ac:dyDescent="0.25">
      <c r="A167" s="186" t="s">
        <v>536</v>
      </c>
      <c r="B167" s="172" t="s">
        <v>257</v>
      </c>
      <c r="C167" s="172" t="s">
        <v>102</v>
      </c>
      <c r="D167" s="129" t="s">
        <v>941</v>
      </c>
      <c r="E167" s="173" t="s">
        <v>161</v>
      </c>
      <c r="F167" s="133">
        <v>43510</v>
      </c>
      <c r="G167" s="175">
        <v>124000000</v>
      </c>
      <c r="H167" s="172" t="s">
        <v>1013</v>
      </c>
      <c r="I167" s="172"/>
      <c r="J167" s="172"/>
      <c r="K167" s="133">
        <v>43510</v>
      </c>
      <c r="L167" s="133">
        <v>43829</v>
      </c>
      <c r="M167" s="129" t="str">
        <f t="shared" si="3"/>
        <v>100%</v>
      </c>
    </row>
    <row r="168" spans="1:13" s="126" customFormat="1" ht="96" x14ac:dyDescent="0.25">
      <c r="A168" s="186" t="s">
        <v>537</v>
      </c>
      <c r="B168" s="129" t="s">
        <v>263</v>
      </c>
      <c r="C168" s="172" t="s">
        <v>639</v>
      </c>
      <c r="D168" s="129" t="s">
        <v>942</v>
      </c>
      <c r="E168" s="173" t="s">
        <v>771</v>
      </c>
      <c r="F168" s="133">
        <v>43510</v>
      </c>
      <c r="G168" s="175">
        <v>48000000</v>
      </c>
      <c r="H168" s="172" t="s">
        <v>1034</v>
      </c>
      <c r="I168" s="172"/>
      <c r="J168" s="172"/>
      <c r="K168" s="133">
        <v>43512</v>
      </c>
      <c r="L168" s="133">
        <v>43799</v>
      </c>
      <c r="M168" s="129" t="str">
        <f t="shared" si="3"/>
        <v>100%</v>
      </c>
    </row>
    <row r="169" spans="1:13" s="126" customFormat="1" ht="108" x14ac:dyDescent="0.25">
      <c r="A169" s="186" t="s">
        <v>538</v>
      </c>
      <c r="B169" s="129" t="s">
        <v>263</v>
      </c>
      <c r="C169" s="172" t="s">
        <v>640</v>
      </c>
      <c r="D169" s="129" t="s">
        <v>943</v>
      </c>
      <c r="E169" s="173" t="s">
        <v>772</v>
      </c>
      <c r="F169" s="133">
        <v>43510</v>
      </c>
      <c r="G169" s="175">
        <v>585624099</v>
      </c>
      <c r="H169" s="172" t="s">
        <v>1034</v>
      </c>
      <c r="I169" s="172"/>
      <c r="J169" s="172"/>
      <c r="K169" s="133">
        <v>43512</v>
      </c>
      <c r="L169" s="133">
        <v>43799</v>
      </c>
      <c r="M169" s="129" t="str">
        <f t="shared" si="3"/>
        <v>100%</v>
      </c>
    </row>
    <row r="170" spans="1:13" s="126" customFormat="1" ht="48" x14ac:dyDescent="0.25">
      <c r="A170" s="186" t="s">
        <v>539</v>
      </c>
      <c r="B170" s="172" t="s">
        <v>220</v>
      </c>
      <c r="C170" s="172" t="s">
        <v>110</v>
      </c>
      <c r="D170" s="129" t="s">
        <v>944</v>
      </c>
      <c r="E170" s="173" t="s">
        <v>766</v>
      </c>
      <c r="F170" s="133">
        <v>43510</v>
      </c>
      <c r="G170" s="175">
        <v>12582960</v>
      </c>
      <c r="H170" s="172" t="s">
        <v>1033</v>
      </c>
      <c r="I170" s="172"/>
      <c r="J170" s="172"/>
      <c r="K170" s="133">
        <v>43510</v>
      </c>
      <c r="L170" s="133">
        <v>43735</v>
      </c>
      <c r="M170" s="129" t="str">
        <f t="shared" si="3"/>
        <v>100%</v>
      </c>
    </row>
    <row r="171" spans="1:13" s="126" customFormat="1" ht="48" x14ac:dyDescent="0.25">
      <c r="A171" s="186" t="s">
        <v>540</v>
      </c>
      <c r="B171" s="172" t="s">
        <v>220</v>
      </c>
      <c r="C171" s="172" t="s">
        <v>105</v>
      </c>
      <c r="D171" s="129" t="s">
        <v>945</v>
      </c>
      <c r="E171" s="173" t="s">
        <v>766</v>
      </c>
      <c r="F171" s="133">
        <v>43510</v>
      </c>
      <c r="G171" s="175">
        <v>12582960</v>
      </c>
      <c r="H171" s="172" t="s">
        <v>1033</v>
      </c>
      <c r="I171" s="172"/>
      <c r="J171" s="172"/>
      <c r="K171" s="133">
        <v>43510</v>
      </c>
      <c r="L171" s="133">
        <v>43735</v>
      </c>
      <c r="M171" s="129" t="str">
        <f t="shared" si="3"/>
        <v>100%</v>
      </c>
    </row>
    <row r="172" spans="1:13" s="126" customFormat="1" ht="60" x14ac:dyDescent="0.25">
      <c r="A172" s="186" t="s">
        <v>541</v>
      </c>
      <c r="B172" s="172" t="s">
        <v>219</v>
      </c>
      <c r="C172" s="172" t="s">
        <v>132</v>
      </c>
      <c r="D172" s="129" t="s">
        <v>856</v>
      </c>
      <c r="E172" s="173" t="s">
        <v>773</v>
      </c>
      <c r="F172" s="133">
        <v>43511</v>
      </c>
      <c r="G172" s="175">
        <v>54400000</v>
      </c>
      <c r="H172" s="172" t="s">
        <v>174</v>
      </c>
      <c r="I172" s="172"/>
      <c r="J172" s="172"/>
      <c r="K172" s="133">
        <v>43511</v>
      </c>
      <c r="L172" s="133">
        <v>43660</v>
      </c>
      <c r="M172" s="129" t="str">
        <f t="shared" si="3"/>
        <v>100%</v>
      </c>
    </row>
    <row r="173" spans="1:13" s="126" customFormat="1" ht="48" x14ac:dyDescent="0.25">
      <c r="A173" s="186" t="s">
        <v>542</v>
      </c>
      <c r="B173" s="172" t="s">
        <v>1045</v>
      </c>
      <c r="C173" s="172" t="s">
        <v>88</v>
      </c>
      <c r="D173" s="129" t="s">
        <v>946</v>
      </c>
      <c r="E173" s="173" t="s">
        <v>774</v>
      </c>
      <c r="F173" s="133">
        <v>43511</v>
      </c>
      <c r="G173" s="175">
        <v>61000000</v>
      </c>
      <c r="H173" s="172" t="s">
        <v>176</v>
      </c>
      <c r="I173" s="172"/>
      <c r="J173" s="172"/>
      <c r="K173" s="133">
        <v>43514</v>
      </c>
      <c r="L173" s="133">
        <v>43816</v>
      </c>
      <c r="M173" s="129" t="str">
        <f t="shared" si="3"/>
        <v>100%</v>
      </c>
    </row>
    <row r="174" spans="1:13" s="126" customFormat="1" ht="48" x14ac:dyDescent="0.25">
      <c r="A174" s="186" t="s">
        <v>543</v>
      </c>
      <c r="B174" s="172" t="s">
        <v>1045</v>
      </c>
      <c r="C174" s="172" t="s">
        <v>87</v>
      </c>
      <c r="D174" s="129" t="s">
        <v>947</v>
      </c>
      <c r="E174" s="173" t="s">
        <v>775</v>
      </c>
      <c r="F174" s="133">
        <v>43511</v>
      </c>
      <c r="G174" s="175">
        <v>17640000</v>
      </c>
      <c r="H174" s="172" t="s">
        <v>176</v>
      </c>
      <c r="I174" s="172"/>
      <c r="J174" s="172"/>
      <c r="K174" s="133">
        <v>43514</v>
      </c>
      <c r="L174" s="133">
        <v>43816</v>
      </c>
      <c r="M174" s="129" t="str">
        <f t="shared" si="3"/>
        <v>100%</v>
      </c>
    </row>
    <row r="175" spans="1:13" s="126" customFormat="1" ht="72" x14ac:dyDescent="0.25">
      <c r="A175" s="186" t="s">
        <v>544</v>
      </c>
      <c r="B175" s="129" t="s">
        <v>263</v>
      </c>
      <c r="C175" s="172" t="s">
        <v>641</v>
      </c>
      <c r="D175" s="129" t="s">
        <v>948</v>
      </c>
      <c r="E175" s="173" t="s">
        <v>776</v>
      </c>
      <c r="F175" s="133">
        <v>43511</v>
      </c>
      <c r="G175" s="175">
        <v>55000000</v>
      </c>
      <c r="H175" s="172" t="s">
        <v>176</v>
      </c>
      <c r="I175" s="172" t="s">
        <v>1819</v>
      </c>
      <c r="J175" s="172" t="s">
        <v>1820</v>
      </c>
      <c r="K175" s="133">
        <v>43514</v>
      </c>
      <c r="L175" s="133">
        <v>43830</v>
      </c>
      <c r="M175" s="129" t="str">
        <f t="shared" si="3"/>
        <v>100%</v>
      </c>
    </row>
    <row r="176" spans="1:13" s="126" customFormat="1" ht="60" x14ac:dyDescent="0.25">
      <c r="A176" s="186" t="s">
        <v>545</v>
      </c>
      <c r="B176" s="172" t="s">
        <v>215</v>
      </c>
      <c r="C176" s="172" t="s">
        <v>642</v>
      </c>
      <c r="D176" s="129" t="s">
        <v>949</v>
      </c>
      <c r="E176" s="173" t="s">
        <v>777</v>
      </c>
      <c r="F176" s="133">
        <v>43511</v>
      </c>
      <c r="G176" s="175">
        <v>120750000</v>
      </c>
      <c r="H176" s="172" t="s">
        <v>1035</v>
      </c>
      <c r="I176" s="172"/>
      <c r="J176" s="172"/>
      <c r="K176" s="133">
        <v>43514</v>
      </c>
      <c r="L176" s="133">
        <v>43830</v>
      </c>
      <c r="M176" s="129" t="str">
        <f t="shared" si="3"/>
        <v>100%</v>
      </c>
    </row>
    <row r="177" spans="1:13" s="126" customFormat="1" ht="48" x14ac:dyDescent="0.25">
      <c r="A177" s="186" t="s">
        <v>546</v>
      </c>
      <c r="B177" s="172" t="s">
        <v>1049</v>
      </c>
      <c r="C177" s="172" t="s">
        <v>122</v>
      </c>
      <c r="D177" s="129" t="s">
        <v>950</v>
      </c>
      <c r="E177" s="173" t="s">
        <v>778</v>
      </c>
      <c r="F177" s="133">
        <v>43514</v>
      </c>
      <c r="G177" s="175">
        <v>22617131</v>
      </c>
      <c r="H177" s="172" t="s">
        <v>176</v>
      </c>
      <c r="I177" s="172"/>
      <c r="J177" s="172"/>
      <c r="K177" s="133">
        <v>43515</v>
      </c>
      <c r="L177" s="133">
        <v>43817</v>
      </c>
      <c r="M177" s="129" t="str">
        <f t="shared" si="3"/>
        <v>100%</v>
      </c>
    </row>
    <row r="178" spans="1:13" s="126" customFormat="1" ht="48" x14ac:dyDescent="0.25">
      <c r="A178" s="186" t="s">
        <v>547</v>
      </c>
      <c r="B178" s="172" t="s">
        <v>1045</v>
      </c>
      <c r="C178" s="172" t="s">
        <v>336</v>
      </c>
      <c r="D178" s="129" t="s">
        <v>951</v>
      </c>
      <c r="E178" s="173" t="s">
        <v>779</v>
      </c>
      <c r="F178" s="133">
        <v>43515</v>
      </c>
      <c r="G178" s="175">
        <v>30318750</v>
      </c>
      <c r="H178" s="172" t="s">
        <v>176</v>
      </c>
      <c r="I178" s="172"/>
      <c r="J178" s="172"/>
      <c r="K178" s="133">
        <v>43516</v>
      </c>
      <c r="L178" s="133">
        <v>43818</v>
      </c>
      <c r="M178" s="129" t="str">
        <f t="shared" si="3"/>
        <v>100%</v>
      </c>
    </row>
    <row r="179" spans="1:13" s="126" customFormat="1" ht="60" x14ac:dyDescent="0.25">
      <c r="A179" s="186" t="s">
        <v>548</v>
      </c>
      <c r="B179" s="172" t="s">
        <v>203</v>
      </c>
      <c r="C179" s="172" t="s">
        <v>643</v>
      </c>
      <c r="D179" s="129" t="s">
        <v>952</v>
      </c>
      <c r="E179" s="173" t="s">
        <v>780</v>
      </c>
      <c r="F179" s="133">
        <v>43516</v>
      </c>
      <c r="G179" s="175">
        <v>30000000</v>
      </c>
      <c r="H179" s="172" t="s">
        <v>181</v>
      </c>
      <c r="I179" s="172" t="s">
        <v>1610</v>
      </c>
      <c r="J179" s="172" t="s">
        <v>1611</v>
      </c>
      <c r="K179" s="133">
        <v>43517</v>
      </c>
      <c r="L179" s="133">
        <v>43799</v>
      </c>
      <c r="M179" s="129" t="str">
        <f t="shared" si="3"/>
        <v>100%</v>
      </c>
    </row>
    <row r="180" spans="1:13" s="126" customFormat="1" ht="48" x14ac:dyDescent="0.25">
      <c r="A180" s="186" t="s">
        <v>549</v>
      </c>
      <c r="B180" s="172" t="s">
        <v>1049</v>
      </c>
      <c r="C180" s="172" t="s">
        <v>138</v>
      </c>
      <c r="D180" s="129" t="s">
        <v>953</v>
      </c>
      <c r="E180" s="173" t="s">
        <v>781</v>
      </c>
      <c r="F180" s="133">
        <v>43516</v>
      </c>
      <c r="G180" s="175">
        <v>27786581</v>
      </c>
      <c r="H180" s="172" t="s">
        <v>176</v>
      </c>
      <c r="I180" s="172"/>
      <c r="J180" s="172"/>
      <c r="K180" s="133">
        <v>43516</v>
      </c>
      <c r="L180" s="133">
        <v>43818</v>
      </c>
      <c r="M180" s="129" t="str">
        <f t="shared" si="3"/>
        <v>100%</v>
      </c>
    </row>
    <row r="181" spans="1:13" s="126" customFormat="1" ht="204" x14ac:dyDescent="0.25">
      <c r="A181" s="186" t="s">
        <v>550</v>
      </c>
      <c r="B181" s="129" t="s">
        <v>263</v>
      </c>
      <c r="C181" s="172" t="s">
        <v>644</v>
      </c>
      <c r="D181" s="129" t="s">
        <v>954</v>
      </c>
      <c r="E181" s="173" t="s">
        <v>782</v>
      </c>
      <c r="F181" s="133">
        <v>43516</v>
      </c>
      <c r="G181" s="175">
        <v>101009000</v>
      </c>
      <c r="H181" s="172" t="s">
        <v>1036</v>
      </c>
      <c r="I181" s="172"/>
      <c r="J181" s="172"/>
      <c r="K181" s="133">
        <v>43516</v>
      </c>
      <c r="L181" s="133">
        <v>43799</v>
      </c>
      <c r="M181" s="129" t="str">
        <f t="shared" si="3"/>
        <v>100%</v>
      </c>
    </row>
    <row r="182" spans="1:13" s="126" customFormat="1" ht="60" x14ac:dyDescent="0.25">
      <c r="A182" s="186" t="s">
        <v>551</v>
      </c>
      <c r="B182" s="172" t="s">
        <v>1045</v>
      </c>
      <c r="C182" s="172" t="s">
        <v>338</v>
      </c>
      <c r="D182" s="129" t="s">
        <v>955</v>
      </c>
      <c r="E182" s="173" t="s">
        <v>783</v>
      </c>
      <c r="F182" s="133">
        <v>43516</v>
      </c>
      <c r="G182" s="175">
        <v>80000000</v>
      </c>
      <c r="H182" s="172" t="s">
        <v>176</v>
      </c>
      <c r="I182" s="172"/>
      <c r="J182" s="172"/>
      <c r="K182" s="196">
        <v>43516</v>
      </c>
      <c r="L182" s="196">
        <v>43818</v>
      </c>
      <c r="M182" s="129" t="str">
        <f t="shared" si="3"/>
        <v>100%</v>
      </c>
    </row>
    <row r="183" spans="1:13" s="126" customFormat="1" ht="84" x14ac:dyDescent="0.25">
      <c r="A183" s="186" t="s">
        <v>552</v>
      </c>
      <c r="B183" s="129" t="s">
        <v>263</v>
      </c>
      <c r="C183" s="172" t="s">
        <v>645</v>
      </c>
      <c r="D183" s="129" t="s">
        <v>956</v>
      </c>
      <c r="E183" s="173" t="s">
        <v>784</v>
      </c>
      <c r="F183" s="133">
        <v>43516</v>
      </c>
      <c r="G183" s="175">
        <v>61000000</v>
      </c>
      <c r="H183" s="172" t="s">
        <v>176</v>
      </c>
      <c r="I183" s="172" t="s">
        <v>1831</v>
      </c>
      <c r="J183" s="172" t="s">
        <v>1832</v>
      </c>
      <c r="K183" s="133">
        <v>43517</v>
      </c>
      <c r="L183" s="133">
        <v>43830</v>
      </c>
      <c r="M183" s="129" t="str">
        <f t="shared" ref="M183:M246" si="4">IF((ROUND((($N$2-$K183)/(EDATE($L183,0)-$K183)*100),2))&gt;100,"100%",CONCATENATE((ROUND((($N$2-$K183)/(EDATE($L183,0)-$K183)*100),0)),"%"))</f>
        <v>100%</v>
      </c>
    </row>
    <row r="184" spans="1:13" s="126" customFormat="1" ht="84" x14ac:dyDescent="0.25">
      <c r="A184" s="186" t="s">
        <v>553</v>
      </c>
      <c r="B184" s="129" t="s">
        <v>194</v>
      </c>
      <c r="C184" s="172" t="s">
        <v>646</v>
      </c>
      <c r="D184" s="129" t="s">
        <v>957</v>
      </c>
      <c r="E184" s="173" t="s">
        <v>785</v>
      </c>
      <c r="F184" s="133">
        <v>43517</v>
      </c>
      <c r="G184" s="175">
        <v>11067000</v>
      </c>
      <c r="H184" s="172" t="s">
        <v>176</v>
      </c>
      <c r="I184" s="172" t="s">
        <v>1835</v>
      </c>
      <c r="J184" s="172" t="s">
        <v>1844</v>
      </c>
      <c r="K184" s="133">
        <v>43518</v>
      </c>
      <c r="L184" s="133">
        <v>43830</v>
      </c>
      <c r="M184" s="129" t="str">
        <f t="shared" si="4"/>
        <v>100%</v>
      </c>
    </row>
    <row r="185" spans="1:13" s="126" customFormat="1" ht="72" x14ac:dyDescent="0.25">
      <c r="A185" s="186" t="s">
        <v>554</v>
      </c>
      <c r="B185" s="172" t="s">
        <v>1050</v>
      </c>
      <c r="C185" s="172" t="s">
        <v>123</v>
      </c>
      <c r="D185" s="129" t="s">
        <v>958</v>
      </c>
      <c r="E185" s="173" t="s">
        <v>786</v>
      </c>
      <c r="F185" s="133">
        <v>43517</v>
      </c>
      <c r="G185" s="175">
        <v>36108311</v>
      </c>
      <c r="H185" s="172" t="s">
        <v>176</v>
      </c>
      <c r="I185" s="172"/>
      <c r="J185" s="172"/>
      <c r="K185" s="133">
        <v>43518</v>
      </c>
      <c r="L185" s="133">
        <v>43820</v>
      </c>
      <c r="M185" s="129" t="str">
        <f t="shared" si="4"/>
        <v>100%</v>
      </c>
    </row>
    <row r="186" spans="1:13" s="126" customFormat="1" ht="60" x14ac:dyDescent="0.25">
      <c r="A186" s="186" t="s">
        <v>555</v>
      </c>
      <c r="B186" s="172" t="s">
        <v>1051</v>
      </c>
      <c r="C186" s="172" t="s">
        <v>647</v>
      </c>
      <c r="D186" s="129" t="s">
        <v>959</v>
      </c>
      <c r="E186" s="173" t="s">
        <v>787</v>
      </c>
      <c r="F186" s="133">
        <v>43517</v>
      </c>
      <c r="G186" s="175">
        <v>1199261707</v>
      </c>
      <c r="H186" s="172" t="s">
        <v>181</v>
      </c>
      <c r="I186" s="172" t="s">
        <v>1617</v>
      </c>
      <c r="J186" s="172" t="s">
        <v>1618</v>
      </c>
      <c r="K186" s="196">
        <v>43521</v>
      </c>
      <c r="L186" s="196">
        <v>43799</v>
      </c>
      <c r="M186" s="129" t="str">
        <f t="shared" si="4"/>
        <v>100%</v>
      </c>
    </row>
    <row r="187" spans="1:13" s="126" customFormat="1" ht="60" x14ac:dyDescent="0.25">
      <c r="A187" s="186" t="s">
        <v>556</v>
      </c>
      <c r="B187" s="172" t="s">
        <v>1051</v>
      </c>
      <c r="C187" s="172" t="s">
        <v>342</v>
      </c>
      <c r="D187" s="129" t="s">
        <v>960</v>
      </c>
      <c r="E187" s="173" t="s">
        <v>788</v>
      </c>
      <c r="F187" s="133">
        <v>43518</v>
      </c>
      <c r="G187" s="175">
        <v>26400000</v>
      </c>
      <c r="H187" s="172" t="s">
        <v>179</v>
      </c>
      <c r="I187" s="149" t="s">
        <v>1771</v>
      </c>
      <c r="J187" s="172" t="s">
        <v>1772</v>
      </c>
      <c r="K187" s="133">
        <v>43521</v>
      </c>
      <c r="L187" s="133">
        <v>43823</v>
      </c>
      <c r="M187" s="129" t="str">
        <f t="shared" si="4"/>
        <v>100%</v>
      </c>
    </row>
    <row r="188" spans="1:13" s="126" customFormat="1" ht="84" x14ac:dyDescent="0.25">
      <c r="A188" s="186" t="s">
        <v>557</v>
      </c>
      <c r="B188" s="172" t="s">
        <v>219</v>
      </c>
      <c r="C188" s="172" t="s">
        <v>118</v>
      </c>
      <c r="D188" s="129" t="s">
        <v>961</v>
      </c>
      <c r="E188" s="173" t="s">
        <v>789</v>
      </c>
      <c r="F188" s="133">
        <v>43521</v>
      </c>
      <c r="G188" s="175">
        <v>302260000</v>
      </c>
      <c r="H188" s="172" t="s">
        <v>177</v>
      </c>
      <c r="I188" s="172" t="s">
        <v>1797</v>
      </c>
      <c r="J188" s="172" t="s">
        <v>1798</v>
      </c>
      <c r="K188" s="133">
        <v>43522</v>
      </c>
      <c r="L188" s="133">
        <v>43824</v>
      </c>
      <c r="M188" s="129" t="str">
        <f t="shared" si="4"/>
        <v>100%</v>
      </c>
    </row>
    <row r="189" spans="1:13" s="126" customFormat="1" ht="60" x14ac:dyDescent="0.25">
      <c r="A189" s="186" t="s">
        <v>558</v>
      </c>
      <c r="B189" s="172" t="s">
        <v>257</v>
      </c>
      <c r="C189" s="172" t="s">
        <v>67</v>
      </c>
      <c r="D189" s="129" t="s">
        <v>962</v>
      </c>
      <c r="E189" s="173" t="s">
        <v>790</v>
      </c>
      <c r="F189" s="133">
        <v>43521</v>
      </c>
      <c r="G189" s="175">
        <v>600000000</v>
      </c>
      <c r="H189" s="172" t="s">
        <v>1007</v>
      </c>
      <c r="I189" s="172"/>
      <c r="J189" s="172"/>
      <c r="K189" s="133">
        <v>43521</v>
      </c>
      <c r="L189" s="133">
        <v>43640</v>
      </c>
      <c r="M189" s="129" t="str">
        <f t="shared" si="4"/>
        <v>100%</v>
      </c>
    </row>
    <row r="190" spans="1:13" s="126" customFormat="1" ht="84" x14ac:dyDescent="0.25">
      <c r="A190" s="186" t="s">
        <v>559</v>
      </c>
      <c r="B190" s="172" t="s">
        <v>1045</v>
      </c>
      <c r="C190" s="172" t="s">
        <v>91</v>
      </c>
      <c r="D190" s="129" t="s">
        <v>963</v>
      </c>
      <c r="E190" s="173" t="s">
        <v>791</v>
      </c>
      <c r="F190" s="133">
        <v>43521</v>
      </c>
      <c r="G190" s="175">
        <v>28113750</v>
      </c>
      <c r="H190" s="172" t="s">
        <v>176</v>
      </c>
      <c r="I190" s="172"/>
      <c r="J190" s="172"/>
      <c r="K190" s="133">
        <v>43522</v>
      </c>
      <c r="L190" s="133">
        <v>43824</v>
      </c>
      <c r="M190" s="129" t="str">
        <f t="shared" si="4"/>
        <v>100%</v>
      </c>
    </row>
    <row r="191" spans="1:13" s="126" customFormat="1" ht="96" x14ac:dyDescent="0.25">
      <c r="A191" s="186" t="s">
        <v>560</v>
      </c>
      <c r="B191" s="172" t="s">
        <v>1045</v>
      </c>
      <c r="C191" s="172" t="s">
        <v>119</v>
      </c>
      <c r="D191" s="129">
        <v>1036639494</v>
      </c>
      <c r="E191" s="173" t="s">
        <v>792</v>
      </c>
      <c r="F191" s="133">
        <v>43521</v>
      </c>
      <c r="G191" s="175">
        <v>30318750</v>
      </c>
      <c r="H191" s="172" t="s">
        <v>176</v>
      </c>
      <c r="I191" s="172"/>
      <c r="J191" s="172"/>
      <c r="K191" s="133">
        <v>43525</v>
      </c>
      <c r="L191" s="133">
        <v>43830</v>
      </c>
      <c r="M191" s="129" t="str">
        <f t="shared" si="4"/>
        <v>100%</v>
      </c>
    </row>
    <row r="192" spans="1:13" s="126" customFormat="1" ht="36" x14ac:dyDescent="0.25">
      <c r="A192" s="186" t="s">
        <v>561</v>
      </c>
      <c r="B192" s="172" t="s">
        <v>1045</v>
      </c>
      <c r="C192" s="172" t="s">
        <v>80</v>
      </c>
      <c r="D192" s="129" t="s">
        <v>964</v>
      </c>
      <c r="E192" s="173" t="s">
        <v>793</v>
      </c>
      <c r="F192" s="133">
        <v>43521</v>
      </c>
      <c r="G192" s="175">
        <v>26460000</v>
      </c>
      <c r="H192" s="172" t="s">
        <v>176</v>
      </c>
      <c r="I192" s="172"/>
      <c r="J192" s="172"/>
      <c r="K192" s="133">
        <v>43525</v>
      </c>
      <c r="L192" s="133">
        <v>43830</v>
      </c>
      <c r="M192" s="129" t="str">
        <f t="shared" si="4"/>
        <v>100%</v>
      </c>
    </row>
    <row r="193" spans="1:13" s="126" customFormat="1" ht="84" x14ac:dyDescent="0.25">
      <c r="A193" s="186" t="s">
        <v>562</v>
      </c>
      <c r="B193" s="172" t="s">
        <v>1045</v>
      </c>
      <c r="C193" s="172" t="s">
        <v>84</v>
      </c>
      <c r="D193" s="129" t="s">
        <v>965</v>
      </c>
      <c r="E193" s="173" t="s">
        <v>794</v>
      </c>
      <c r="F193" s="133">
        <v>43522</v>
      </c>
      <c r="G193" s="175">
        <v>26460000</v>
      </c>
      <c r="H193" s="172" t="s">
        <v>176</v>
      </c>
      <c r="I193" s="172"/>
      <c r="J193" s="172"/>
      <c r="K193" s="133">
        <v>43525</v>
      </c>
      <c r="L193" s="133">
        <v>43830</v>
      </c>
      <c r="M193" s="129" t="str">
        <f t="shared" si="4"/>
        <v>100%</v>
      </c>
    </row>
    <row r="194" spans="1:13" s="126" customFormat="1" ht="60" x14ac:dyDescent="0.25">
      <c r="A194" s="186" t="s">
        <v>563</v>
      </c>
      <c r="B194" s="172" t="s">
        <v>1045</v>
      </c>
      <c r="C194" s="172" t="s">
        <v>81</v>
      </c>
      <c r="D194" s="129" t="s">
        <v>966</v>
      </c>
      <c r="E194" s="173" t="s">
        <v>795</v>
      </c>
      <c r="F194" s="133">
        <v>43522</v>
      </c>
      <c r="G194" s="175">
        <v>26460000</v>
      </c>
      <c r="H194" s="172" t="s">
        <v>176</v>
      </c>
      <c r="I194" s="172"/>
      <c r="J194" s="172"/>
      <c r="K194" s="133">
        <v>43525</v>
      </c>
      <c r="L194" s="188">
        <v>43830</v>
      </c>
      <c r="M194" s="129" t="str">
        <f t="shared" si="4"/>
        <v>100%</v>
      </c>
    </row>
    <row r="195" spans="1:13" s="126" customFormat="1" ht="84" x14ac:dyDescent="0.25">
      <c r="A195" s="186" t="s">
        <v>564</v>
      </c>
      <c r="B195" s="172" t="s">
        <v>1045</v>
      </c>
      <c r="C195" s="172" t="s">
        <v>83</v>
      </c>
      <c r="D195" s="129" t="s">
        <v>967</v>
      </c>
      <c r="E195" s="173" t="s">
        <v>796</v>
      </c>
      <c r="F195" s="133">
        <v>43522</v>
      </c>
      <c r="G195" s="175">
        <v>28113750</v>
      </c>
      <c r="H195" s="172" t="s">
        <v>176</v>
      </c>
      <c r="I195" s="172"/>
      <c r="J195" s="172"/>
      <c r="K195" s="133">
        <v>43525</v>
      </c>
      <c r="L195" s="133">
        <v>43830</v>
      </c>
      <c r="M195" s="129" t="str">
        <f t="shared" si="4"/>
        <v>100%</v>
      </c>
    </row>
    <row r="196" spans="1:13" s="126" customFormat="1" ht="72" x14ac:dyDescent="0.25">
      <c r="A196" s="186" t="s">
        <v>565</v>
      </c>
      <c r="B196" s="172" t="s">
        <v>219</v>
      </c>
      <c r="C196" s="172" t="s">
        <v>137</v>
      </c>
      <c r="D196" s="129" t="s">
        <v>968</v>
      </c>
      <c r="E196" s="173" t="s">
        <v>797</v>
      </c>
      <c r="F196" s="133">
        <v>43523</v>
      </c>
      <c r="G196" s="175">
        <v>24200000</v>
      </c>
      <c r="H196" s="172" t="s">
        <v>176</v>
      </c>
      <c r="I196" s="172"/>
      <c r="J196" s="172"/>
      <c r="K196" s="133">
        <v>43525</v>
      </c>
      <c r="L196" s="133">
        <v>43830</v>
      </c>
      <c r="M196" s="129" t="str">
        <f t="shared" si="4"/>
        <v>100%</v>
      </c>
    </row>
    <row r="197" spans="1:13" s="126" customFormat="1" ht="72" x14ac:dyDescent="0.25">
      <c r="A197" s="186" t="s">
        <v>566</v>
      </c>
      <c r="B197" s="172" t="s">
        <v>219</v>
      </c>
      <c r="C197" s="172" t="s">
        <v>129</v>
      </c>
      <c r="D197" s="129" t="s">
        <v>969</v>
      </c>
      <c r="E197" s="173" t="s">
        <v>798</v>
      </c>
      <c r="F197" s="133">
        <v>43523</v>
      </c>
      <c r="G197" s="175">
        <v>46615620</v>
      </c>
      <c r="H197" s="172" t="s">
        <v>176</v>
      </c>
      <c r="I197" s="172"/>
      <c r="J197" s="172"/>
      <c r="K197" s="133">
        <v>43525</v>
      </c>
      <c r="L197" s="133">
        <v>43830</v>
      </c>
      <c r="M197" s="129" t="str">
        <f t="shared" si="4"/>
        <v>100%</v>
      </c>
    </row>
    <row r="198" spans="1:13" s="126" customFormat="1" ht="84" x14ac:dyDescent="0.25">
      <c r="A198" s="186" t="s">
        <v>567</v>
      </c>
      <c r="B198" s="172" t="s">
        <v>1045</v>
      </c>
      <c r="C198" s="172" t="s">
        <v>98</v>
      </c>
      <c r="D198" s="129" t="s">
        <v>970</v>
      </c>
      <c r="E198" s="173" t="s">
        <v>799</v>
      </c>
      <c r="F198" s="133">
        <v>43523</v>
      </c>
      <c r="G198" s="175">
        <v>26460000</v>
      </c>
      <c r="H198" s="172" t="s">
        <v>176</v>
      </c>
      <c r="I198" s="172"/>
      <c r="J198" s="172"/>
      <c r="K198" s="133">
        <v>43525</v>
      </c>
      <c r="L198" s="133">
        <v>43830</v>
      </c>
      <c r="M198" s="129" t="str">
        <f t="shared" si="4"/>
        <v>100%</v>
      </c>
    </row>
    <row r="199" spans="1:13" s="126" customFormat="1" ht="72" x14ac:dyDescent="0.25">
      <c r="A199" s="186" t="s">
        <v>568</v>
      </c>
      <c r="B199" s="172" t="s">
        <v>1045</v>
      </c>
      <c r="C199" s="172" t="s">
        <v>648</v>
      </c>
      <c r="D199" s="129" t="s">
        <v>971</v>
      </c>
      <c r="E199" s="173" t="s">
        <v>800</v>
      </c>
      <c r="F199" s="133">
        <v>43523</v>
      </c>
      <c r="G199" s="175">
        <v>30318750</v>
      </c>
      <c r="H199" s="172" t="s">
        <v>176</v>
      </c>
      <c r="I199" s="172"/>
      <c r="J199" s="172"/>
      <c r="K199" s="133">
        <v>43525</v>
      </c>
      <c r="L199" s="133">
        <v>43830</v>
      </c>
      <c r="M199" s="129" t="str">
        <f t="shared" si="4"/>
        <v>100%</v>
      </c>
    </row>
    <row r="200" spans="1:13" s="126" customFormat="1" ht="48" x14ac:dyDescent="0.25">
      <c r="A200" s="186" t="s">
        <v>569</v>
      </c>
      <c r="B200" s="172" t="s">
        <v>1045</v>
      </c>
      <c r="C200" s="172" t="s">
        <v>89</v>
      </c>
      <c r="D200" s="129" t="s">
        <v>972</v>
      </c>
      <c r="E200" s="173" t="s">
        <v>801</v>
      </c>
      <c r="F200" s="133">
        <v>43523</v>
      </c>
      <c r="G200" s="175">
        <v>30318750</v>
      </c>
      <c r="H200" s="172" t="s">
        <v>176</v>
      </c>
      <c r="I200" s="172"/>
      <c r="J200" s="172"/>
      <c r="K200" s="133">
        <v>43525</v>
      </c>
      <c r="L200" s="133">
        <v>43830</v>
      </c>
      <c r="M200" s="129" t="str">
        <f t="shared" si="4"/>
        <v>100%</v>
      </c>
    </row>
    <row r="201" spans="1:13" s="126" customFormat="1" ht="48" x14ac:dyDescent="0.25">
      <c r="A201" s="186" t="s">
        <v>570</v>
      </c>
      <c r="B201" s="129" t="s">
        <v>263</v>
      </c>
      <c r="C201" s="172" t="s">
        <v>649</v>
      </c>
      <c r="D201" s="129" t="s">
        <v>170</v>
      </c>
      <c r="E201" s="173" t="s">
        <v>802</v>
      </c>
      <c r="F201" s="133">
        <v>43523</v>
      </c>
      <c r="G201" s="175" t="s">
        <v>170</v>
      </c>
      <c r="H201" s="172" t="s">
        <v>176</v>
      </c>
      <c r="I201" s="172"/>
      <c r="J201" s="172"/>
      <c r="K201" s="133" t="s">
        <v>170</v>
      </c>
      <c r="L201" s="133" t="s">
        <v>170</v>
      </c>
      <c r="M201" s="129" t="e">
        <f t="shared" si="4"/>
        <v>#VALUE!</v>
      </c>
    </row>
    <row r="202" spans="1:13" s="126" customFormat="1" ht="84" x14ac:dyDescent="0.25">
      <c r="A202" s="186" t="s">
        <v>571</v>
      </c>
      <c r="B202" s="172" t="s">
        <v>1045</v>
      </c>
      <c r="C202" s="172" t="s">
        <v>79</v>
      </c>
      <c r="D202" s="129" t="s">
        <v>973</v>
      </c>
      <c r="E202" s="173" t="s">
        <v>803</v>
      </c>
      <c r="F202" s="133">
        <v>43523</v>
      </c>
      <c r="G202" s="175">
        <v>30318750</v>
      </c>
      <c r="H202" s="172" t="s">
        <v>176</v>
      </c>
      <c r="I202" s="172"/>
      <c r="J202" s="172"/>
      <c r="K202" s="133">
        <v>43525</v>
      </c>
      <c r="L202" s="133">
        <v>43830</v>
      </c>
      <c r="M202" s="129" t="str">
        <f t="shared" si="4"/>
        <v>100%</v>
      </c>
    </row>
    <row r="203" spans="1:13" s="126" customFormat="1" ht="60" x14ac:dyDescent="0.25">
      <c r="A203" s="186" t="s">
        <v>572</v>
      </c>
      <c r="B203" s="129" t="s">
        <v>263</v>
      </c>
      <c r="C203" s="172" t="s">
        <v>650</v>
      </c>
      <c r="D203" s="129" t="s">
        <v>974</v>
      </c>
      <c r="E203" s="173" t="s">
        <v>804</v>
      </c>
      <c r="F203" s="133">
        <v>43524</v>
      </c>
      <c r="G203" s="175">
        <v>28000000</v>
      </c>
      <c r="H203" s="172" t="s">
        <v>176</v>
      </c>
      <c r="I203" s="172"/>
      <c r="J203" s="172"/>
      <c r="K203" s="133">
        <v>43525</v>
      </c>
      <c r="L203" s="133">
        <v>43830</v>
      </c>
      <c r="M203" s="129" t="str">
        <f t="shared" si="4"/>
        <v>100%</v>
      </c>
    </row>
    <row r="204" spans="1:13" s="126" customFormat="1" ht="60" x14ac:dyDescent="0.25">
      <c r="A204" s="186" t="s">
        <v>573</v>
      </c>
      <c r="B204" s="172" t="s">
        <v>219</v>
      </c>
      <c r="C204" s="172" t="s">
        <v>651</v>
      </c>
      <c r="D204" s="129" t="s">
        <v>975</v>
      </c>
      <c r="E204" s="173" t="s">
        <v>805</v>
      </c>
      <c r="F204" s="133">
        <v>43524</v>
      </c>
      <c r="G204" s="175">
        <v>280000000</v>
      </c>
      <c r="H204" s="172" t="s">
        <v>177</v>
      </c>
      <c r="I204" s="172"/>
      <c r="J204" s="172"/>
      <c r="K204" s="133">
        <v>43525</v>
      </c>
      <c r="L204" s="133">
        <v>43799</v>
      </c>
      <c r="M204" s="129" t="str">
        <f t="shared" si="4"/>
        <v>100%</v>
      </c>
    </row>
    <row r="205" spans="1:13" s="126" customFormat="1" ht="48" x14ac:dyDescent="0.25">
      <c r="A205" s="186" t="s">
        <v>574</v>
      </c>
      <c r="B205" s="172" t="s">
        <v>1045</v>
      </c>
      <c r="C205" s="172" t="s">
        <v>61</v>
      </c>
      <c r="D205" s="129" t="s">
        <v>853</v>
      </c>
      <c r="E205" s="173" t="s">
        <v>806</v>
      </c>
      <c r="F205" s="133">
        <v>43524</v>
      </c>
      <c r="G205" s="175">
        <v>881827959</v>
      </c>
      <c r="H205" s="172" t="s">
        <v>176</v>
      </c>
      <c r="I205" s="172"/>
      <c r="J205" s="172"/>
      <c r="K205" s="133">
        <v>43525</v>
      </c>
      <c r="L205" s="188">
        <v>43830</v>
      </c>
      <c r="M205" s="129" t="str">
        <f t="shared" si="4"/>
        <v>100%</v>
      </c>
    </row>
    <row r="206" spans="1:13" s="126" customFormat="1" ht="36" x14ac:dyDescent="0.25">
      <c r="A206" s="186" t="s">
        <v>575</v>
      </c>
      <c r="B206" s="172" t="s">
        <v>1045</v>
      </c>
      <c r="C206" s="172" t="s">
        <v>96</v>
      </c>
      <c r="D206" s="129" t="s">
        <v>976</v>
      </c>
      <c r="E206" s="173" t="s">
        <v>807</v>
      </c>
      <c r="F206" s="133">
        <v>43524</v>
      </c>
      <c r="G206" s="175">
        <v>23152500</v>
      </c>
      <c r="H206" s="172" t="s">
        <v>176</v>
      </c>
      <c r="I206" s="172"/>
      <c r="J206" s="172"/>
      <c r="K206" s="133">
        <v>43525</v>
      </c>
      <c r="L206" s="188">
        <v>43830</v>
      </c>
      <c r="M206" s="129" t="str">
        <f t="shared" si="4"/>
        <v>100%</v>
      </c>
    </row>
    <row r="207" spans="1:13" s="126" customFormat="1" ht="60" x14ac:dyDescent="0.25">
      <c r="A207" s="186" t="s">
        <v>576</v>
      </c>
      <c r="B207" s="172" t="s">
        <v>1045</v>
      </c>
      <c r="C207" s="172" t="s">
        <v>652</v>
      </c>
      <c r="D207" s="129" t="s">
        <v>977</v>
      </c>
      <c r="E207" s="173" t="s">
        <v>808</v>
      </c>
      <c r="F207" s="133">
        <v>43524</v>
      </c>
      <c r="G207" s="175">
        <v>30318750</v>
      </c>
      <c r="H207" s="172" t="s">
        <v>176</v>
      </c>
      <c r="I207" s="172"/>
      <c r="J207" s="172"/>
      <c r="K207" s="133">
        <v>43525</v>
      </c>
      <c r="L207" s="133">
        <v>43830</v>
      </c>
      <c r="M207" s="129" t="str">
        <f t="shared" si="4"/>
        <v>100%</v>
      </c>
    </row>
    <row r="208" spans="1:13" s="126" customFormat="1" ht="48" x14ac:dyDescent="0.25">
      <c r="A208" s="186" t="s">
        <v>577</v>
      </c>
      <c r="B208" s="172" t="s">
        <v>220</v>
      </c>
      <c r="C208" s="172" t="s">
        <v>290</v>
      </c>
      <c r="D208" s="129" t="s">
        <v>282</v>
      </c>
      <c r="E208" s="173" t="s">
        <v>809</v>
      </c>
      <c r="F208" s="133">
        <v>43524</v>
      </c>
      <c r="G208" s="175">
        <v>362603758</v>
      </c>
      <c r="H208" s="172" t="s">
        <v>176</v>
      </c>
      <c r="I208" s="172"/>
      <c r="J208" s="172"/>
      <c r="K208" s="133">
        <v>43525</v>
      </c>
      <c r="L208" s="133">
        <v>43830</v>
      </c>
      <c r="M208" s="129" t="str">
        <f t="shared" si="4"/>
        <v>100%</v>
      </c>
    </row>
    <row r="209" spans="1:13" s="126" customFormat="1" ht="72" x14ac:dyDescent="0.25">
      <c r="A209" s="186" t="s">
        <v>578</v>
      </c>
      <c r="B209" s="172" t="s">
        <v>1049</v>
      </c>
      <c r="C209" s="172" t="s">
        <v>653</v>
      </c>
      <c r="D209" s="129" t="s">
        <v>978</v>
      </c>
      <c r="E209" s="173" t="s">
        <v>810</v>
      </c>
      <c r="F209" s="133">
        <v>43524</v>
      </c>
      <c r="G209" s="175">
        <v>19681291</v>
      </c>
      <c r="H209" s="172" t="s">
        <v>176</v>
      </c>
      <c r="I209" s="172"/>
      <c r="J209" s="172"/>
      <c r="K209" s="133">
        <v>43525</v>
      </c>
      <c r="L209" s="133">
        <v>43830</v>
      </c>
      <c r="M209" s="129" t="str">
        <f t="shared" si="4"/>
        <v>100%</v>
      </c>
    </row>
    <row r="210" spans="1:13" s="126" customFormat="1" ht="48" x14ac:dyDescent="0.25">
      <c r="A210" s="186" t="s">
        <v>579</v>
      </c>
      <c r="B210" s="172" t="s">
        <v>1046</v>
      </c>
      <c r="C210" s="172" t="s">
        <v>654</v>
      </c>
      <c r="D210" s="129" t="s">
        <v>979</v>
      </c>
      <c r="E210" s="173" t="s">
        <v>811</v>
      </c>
      <c r="F210" s="133">
        <v>43524</v>
      </c>
      <c r="G210" s="175">
        <v>24000000</v>
      </c>
      <c r="H210" s="172" t="s">
        <v>173</v>
      </c>
      <c r="I210" s="172" t="s">
        <v>1603</v>
      </c>
      <c r="J210" s="172" t="s">
        <v>1593</v>
      </c>
      <c r="K210" s="133">
        <v>43525</v>
      </c>
      <c r="L210" s="133">
        <v>43799</v>
      </c>
      <c r="M210" s="129" t="str">
        <f t="shared" si="4"/>
        <v>100%</v>
      </c>
    </row>
    <row r="211" spans="1:13" s="126" customFormat="1" ht="72" x14ac:dyDescent="0.25">
      <c r="A211" s="186" t="s">
        <v>580</v>
      </c>
      <c r="B211" s="172" t="s">
        <v>1045</v>
      </c>
      <c r="C211" s="172" t="s">
        <v>655</v>
      </c>
      <c r="D211" s="129" t="s">
        <v>980</v>
      </c>
      <c r="E211" s="173" t="s">
        <v>812</v>
      </c>
      <c r="F211" s="133">
        <v>43524</v>
      </c>
      <c r="G211" s="175">
        <v>30318750</v>
      </c>
      <c r="H211" s="172" t="s">
        <v>176</v>
      </c>
      <c r="I211" s="172"/>
      <c r="J211" s="172"/>
      <c r="K211" s="133">
        <v>43525</v>
      </c>
      <c r="L211" s="133">
        <v>43830</v>
      </c>
      <c r="M211" s="129" t="str">
        <f t="shared" si="4"/>
        <v>100%</v>
      </c>
    </row>
    <row r="212" spans="1:13" s="126" customFormat="1" ht="60" x14ac:dyDescent="0.25">
      <c r="A212" s="186" t="s">
        <v>581</v>
      </c>
      <c r="B212" s="172" t="s">
        <v>1045</v>
      </c>
      <c r="C212" s="172" t="s">
        <v>106</v>
      </c>
      <c r="D212" s="129" t="s">
        <v>981</v>
      </c>
      <c r="E212" s="173" t="s">
        <v>813</v>
      </c>
      <c r="F212" s="133">
        <v>43524</v>
      </c>
      <c r="G212" s="175">
        <v>30318750</v>
      </c>
      <c r="H212" s="172" t="s">
        <v>176</v>
      </c>
      <c r="I212" s="172"/>
      <c r="J212" s="172"/>
      <c r="K212" s="133">
        <v>43525</v>
      </c>
      <c r="L212" s="133">
        <v>43830</v>
      </c>
      <c r="M212" s="129" t="str">
        <f t="shared" si="4"/>
        <v>100%</v>
      </c>
    </row>
    <row r="213" spans="1:13" s="126" customFormat="1" ht="84" x14ac:dyDescent="0.25">
      <c r="A213" s="186" t="s">
        <v>582</v>
      </c>
      <c r="B213" s="172" t="s">
        <v>1045</v>
      </c>
      <c r="C213" s="172" t="s">
        <v>95</v>
      </c>
      <c r="D213" s="129" t="s">
        <v>982</v>
      </c>
      <c r="E213" s="173" t="s">
        <v>814</v>
      </c>
      <c r="F213" s="133">
        <v>43524</v>
      </c>
      <c r="G213" s="175">
        <v>28130150</v>
      </c>
      <c r="H213" s="172" t="s">
        <v>176</v>
      </c>
      <c r="I213" s="172"/>
      <c r="J213" s="172"/>
      <c r="K213" s="133">
        <v>43525</v>
      </c>
      <c r="L213" s="133">
        <v>43830</v>
      </c>
      <c r="M213" s="129" t="str">
        <f t="shared" si="4"/>
        <v>100%</v>
      </c>
    </row>
    <row r="214" spans="1:13" s="126" customFormat="1" ht="108" x14ac:dyDescent="0.25">
      <c r="A214" s="186" t="s">
        <v>583</v>
      </c>
      <c r="B214" s="172" t="s">
        <v>1045</v>
      </c>
      <c r="C214" s="172" t="s">
        <v>656</v>
      </c>
      <c r="D214" s="129" t="s">
        <v>983</v>
      </c>
      <c r="E214" s="186" t="s">
        <v>815</v>
      </c>
      <c r="F214" s="133">
        <v>43524</v>
      </c>
      <c r="G214" s="175">
        <v>30318750</v>
      </c>
      <c r="H214" s="172" t="s">
        <v>176</v>
      </c>
      <c r="I214" s="172"/>
      <c r="J214" s="172"/>
      <c r="K214" s="133">
        <v>43525</v>
      </c>
      <c r="L214" s="133">
        <v>43830</v>
      </c>
      <c r="M214" s="129" t="str">
        <f t="shared" si="4"/>
        <v>100%</v>
      </c>
    </row>
    <row r="215" spans="1:13" s="126" customFormat="1" ht="72" x14ac:dyDescent="0.25">
      <c r="A215" s="186" t="s">
        <v>584</v>
      </c>
      <c r="B215" s="172" t="s">
        <v>242</v>
      </c>
      <c r="C215" s="172" t="s">
        <v>339</v>
      </c>
      <c r="D215" s="129" t="s">
        <v>984</v>
      </c>
      <c r="E215" s="173" t="s">
        <v>816</v>
      </c>
      <c r="F215" s="133">
        <v>43524</v>
      </c>
      <c r="G215" s="175">
        <v>26400000</v>
      </c>
      <c r="H215" s="172" t="s">
        <v>179</v>
      </c>
      <c r="I215" s="172" t="s">
        <v>1785</v>
      </c>
      <c r="J215" s="172" t="s">
        <v>1784</v>
      </c>
      <c r="K215" s="133">
        <v>43525</v>
      </c>
      <c r="L215" s="133">
        <v>43822</v>
      </c>
      <c r="M215" s="129" t="str">
        <f t="shared" si="4"/>
        <v>100%</v>
      </c>
    </row>
    <row r="216" spans="1:13" s="126" customFormat="1" ht="96" x14ac:dyDescent="0.25">
      <c r="A216" s="186" t="s">
        <v>585</v>
      </c>
      <c r="B216" s="172" t="s">
        <v>219</v>
      </c>
      <c r="C216" s="172" t="s">
        <v>109</v>
      </c>
      <c r="D216" s="129" t="s">
        <v>925</v>
      </c>
      <c r="E216" s="173" t="s">
        <v>817</v>
      </c>
      <c r="F216" s="133">
        <v>43525</v>
      </c>
      <c r="G216" s="175">
        <v>451903320</v>
      </c>
      <c r="H216" s="172" t="s">
        <v>179</v>
      </c>
      <c r="I216" s="172" t="s">
        <v>1782</v>
      </c>
      <c r="J216" s="172" t="s">
        <v>1783</v>
      </c>
      <c r="K216" s="133">
        <v>43525</v>
      </c>
      <c r="L216" s="133">
        <v>43799</v>
      </c>
      <c r="M216" s="129" t="str">
        <f t="shared" si="4"/>
        <v>100%</v>
      </c>
    </row>
    <row r="217" spans="1:13" s="126" customFormat="1" ht="48" x14ac:dyDescent="0.25">
      <c r="A217" s="186" t="s">
        <v>586</v>
      </c>
      <c r="B217" s="172" t="s">
        <v>1049</v>
      </c>
      <c r="C217" s="172" t="s">
        <v>657</v>
      </c>
      <c r="D217" s="129" t="s">
        <v>170</v>
      </c>
      <c r="E217" s="173" t="s">
        <v>818</v>
      </c>
      <c r="F217" s="133">
        <v>43525</v>
      </c>
      <c r="G217" s="175" t="s">
        <v>170</v>
      </c>
      <c r="H217" s="172"/>
      <c r="I217" s="172"/>
      <c r="J217" s="172"/>
      <c r="K217" s="129" t="s">
        <v>170</v>
      </c>
      <c r="L217" s="198" t="s">
        <v>170</v>
      </c>
      <c r="M217" s="129" t="e">
        <f t="shared" si="4"/>
        <v>#VALUE!</v>
      </c>
    </row>
    <row r="218" spans="1:13" s="126" customFormat="1" ht="96" x14ac:dyDescent="0.25">
      <c r="A218" s="186" t="s">
        <v>587</v>
      </c>
      <c r="B218" s="172" t="s">
        <v>1045</v>
      </c>
      <c r="C218" s="172" t="s">
        <v>658</v>
      </c>
      <c r="D218" s="129" t="s">
        <v>985</v>
      </c>
      <c r="E218" s="173" t="s">
        <v>819</v>
      </c>
      <c r="F218" s="133">
        <v>43525</v>
      </c>
      <c r="G218" s="175">
        <v>26460000</v>
      </c>
      <c r="H218" s="172" t="s">
        <v>176</v>
      </c>
      <c r="I218" s="172"/>
      <c r="J218" s="172"/>
      <c r="K218" s="133">
        <v>43525</v>
      </c>
      <c r="L218" s="133">
        <v>43830</v>
      </c>
      <c r="M218" s="129" t="str">
        <f t="shared" si="4"/>
        <v>100%</v>
      </c>
    </row>
    <row r="219" spans="1:13" s="126" customFormat="1" ht="108" x14ac:dyDescent="0.25">
      <c r="A219" s="186" t="s">
        <v>588</v>
      </c>
      <c r="B219" s="172" t="s">
        <v>257</v>
      </c>
      <c r="C219" s="172" t="s">
        <v>331</v>
      </c>
      <c r="D219" s="129" t="s">
        <v>986</v>
      </c>
      <c r="E219" s="173" t="s">
        <v>820</v>
      </c>
      <c r="F219" s="133">
        <v>43525</v>
      </c>
      <c r="G219" s="175">
        <v>33600000</v>
      </c>
      <c r="H219" s="172" t="s">
        <v>1007</v>
      </c>
      <c r="I219" s="172"/>
      <c r="J219" s="172"/>
      <c r="K219" s="133">
        <v>43525</v>
      </c>
      <c r="L219" s="133">
        <v>43646</v>
      </c>
      <c r="M219" s="129" t="str">
        <f t="shared" si="4"/>
        <v>100%</v>
      </c>
    </row>
    <row r="220" spans="1:13" s="126" customFormat="1" ht="24" x14ac:dyDescent="0.25">
      <c r="A220" s="186" t="s">
        <v>589</v>
      </c>
      <c r="B220" s="172" t="s">
        <v>1045</v>
      </c>
      <c r="C220" s="172" t="s">
        <v>77</v>
      </c>
      <c r="D220" s="129" t="s">
        <v>987</v>
      </c>
      <c r="E220" s="173" t="s">
        <v>821</v>
      </c>
      <c r="F220" s="133">
        <v>43525</v>
      </c>
      <c r="G220" s="175">
        <v>26460000</v>
      </c>
      <c r="H220" s="172" t="s">
        <v>176</v>
      </c>
      <c r="I220" s="172"/>
      <c r="J220" s="172"/>
      <c r="K220" s="133">
        <v>43525</v>
      </c>
      <c r="L220" s="133">
        <v>43830</v>
      </c>
      <c r="M220" s="129" t="str">
        <f t="shared" si="4"/>
        <v>100%</v>
      </c>
    </row>
    <row r="221" spans="1:13" s="126" customFormat="1" ht="84" x14ac:dyDescent="0.25">
      <c r="A221" s="186" t="s">
        <v>590</v>
      </c>
      <c r="B221" s="172" t="s">
        <v>1045</v>
      </c>
      <c r="C221" s="172" t="s">
        <v>93</v>
      </c>
      <c r="D221" s="129" t="s">
        <v>986</v>
      </c>
      <c r="E221" s="173" t="s">
        <v>822</v>
      </c>
      <c r="F221" s="133">
        <v>43525</v>
      </c>
      <c r="G221" s="175">
        <v>30318750</v>
      </c>
      <c r="H221" s="172" t="s">
        <v>176</v>
      </c>
      <c r="I221" s="172"/>
      <c r="J221" s="172"/>
      <c r="K221" s="133">
        <v>43525</v>
      </c>
      <c r="L221" s="133">
        <v>43646</v>
      </c>
      <c r="M221" s="129" t="str">
        <f t="shared" si="4"/>
        <v>100%</v>
      </c>
    </row>
    <row r="222" spans="1:13" s="126" customFormat="1" ht="60" x14ac:dyDescent="0.25">
      <c r="A222" s="186" t="s">
        <v>591</v>
      </c>
      <c r="B222" s="172" t="s">
        <v>257</v>
      </c>
      <c r="C222" s="172" t="s">
        <v>659</v>
      </c>
      <c r="D222" s="129" t="s">
        <v>988</v>
      </c>
      <c r="E222" s="186" t="s">
        <v>823</v>
      </c>
      <c r="F222" s="133">
        <v>43525</v>
      </c>
      <c r="G222" s="175">
        <v>44100000</v>
      </c>
      <c r="H222" s="172" t="s">
        <v>176</v>
      </c>
      <c r="I222" s="172"/>
      <c r="J222" s="172"/>
      <c r="K222" s="133">
        <v>43525</v>
      </c>
      <c r="L222" s="133">
        <v>43830</v>
      </c>
      <c r="M222" s="129" t="str">
        <f t="shared" si="4"/>
        <v>100%</v>
      </c>
    </row>
    <row r="223" spans="1:13" s="126" customFormat="1" ht="48" x14ac:dyDescent="0.25">
      <c r="A223" s="186" t="s">
        <v>592</v>
      </c>
      <c r="B223" s="172" t="s">
        <v>203</v>
      </c>
      <c r="C223" s="172" t="s">
        <v>660</v>
      </c>
      <c r="D223" s="129" t="s">
        <v>989</v>
      </c>
      <c r="E223" s="186" t="s">
        <v>824</v>
      </c>
      <c r="F223" s="133">
        <v>43525</v>
      </c>
      <c r="G223" s="174" t="s">
        <v>850</v>
      </c>
      <c r="H223" s="172" t="s">
        <v>172</v>
      </c>
      <c r="I223" s="172"/>
      <c r="J223" s="172"/>
      <c r="K223" s="133">
        <v>43525</v>
      </c>
      <c r="L223" s="133">
        <v>43889</v>
      </c>
      <c r="M223" s="129" t="str">
        <f t="shared" si="4"/>
        <v>84%</v>
      </c>
    </row>
    <row r="224" spans="1:13" s="126" customFormat="1" ht="60" x14ac:dyDescent="0.25">
      <c r="A224" s="186" t="s">
        <v>593</v>
      </c>
      <c r="B224" s="172" t="s">
        <v>243</v>
      </c>
      <c r="C224" s="172" t="s">
        <v>358</v>
      </c>
      <c r="D224" s="129" t="s">
        <v>990</v>
      </c>
      <c r="E224" s="186" t="s">
        <v>825</v>
      </c>
      <c r="F224" s="133">
        <v>43528</v>
      </c>
      <c r="G224" s="175">
        <v>60499999</v>
      </c>
      <c r="H224" s="172" t="s">
        <v>1037</v>
      </c>
      <c r="I224" s="172"/>
      <c r="J224" s="172"/>
      <c r="K224" s="133">
        <v>43529</v>
      </c>
      <c r="L224" s="133">
        <v>43830</v>
      </c>
      <c r="M224" s="129" t="str">
        <f t="shared" si="4"/>
        <v>100%</v>
      </c>
    </row>
    <row r="225" spans="1:13" s="126" customFormat="1" ht="60" x14ac:dyDescent="0.25">
      <c r="A225" s="186" t="s">
        <v>594</v>
      </c>
      <c r="B225" s="129" t="s">
        <v>194</v>
      </c>
      <c r="C225" s="172" t="s">
        <v>142</v>
      </c>
      <c r="D225" s="129" t="s">
        <v>991</v>
      </c>
      <c r="E225" s="186" t="s">
        <v>826</v>
      </c>
      <c r="F225" s="133">
        <v>43529</v>
      </c>
      <c r="G225" s="175">
        <v>24733853</v>
      </c>
      <c r="H225" s="172" t="s">
        <v>1038</v>
      </c>
      <c r="I225" s="172"/>
      <c r="J225" s="172"/>
      <c r="K225" s="133">
        <v>43529</v>
      </c>
      <c r="L225" s="133">
        <v>43830</v>
      </c>
      <c r="M225" s="129" t="str">
        <f t="shared" si="4"/>
        <v>100%</v>
      </c>
    </row>
    <row r="226" spans="1:13" s="126" customFormat="1" ht="84" x14ac:dyDescent="0.25">
      <c r="A226" s="186" t="s">
        <v>595</v>
      </c>
      <c r="B226" s="172" t="s">
        <v>1046</v>
      </c>
      <c r="C226" s="172" t="s">
        <v>341</v>
      </c>
      <c r="D226" s="129" t="s">
        <v>992</v>
      </c>
      <c r="E226" s="186" t="s">
        <v>827</v>
      </c>
      <c r="F226" s="133">
        <v>43530</v>
      </c>
      <c r="G226" s="175">
        <v>40000000</v>
      </c>
      <c r="H226" s="172" t="s">
        <v>1039</v>
      </c>
      <c r="I226" s="172"/>
      <c r="J226" s="172"/>
      <c r="K226" s="133">
        <v>43531</v>
      </c>
      <c r="L226" s="133">
        <v>43830</v>
      </c>
      <c r="M226" s="129" t="str">
        <f t="shared" si="4"/>
        <v>100%</v>
      </c>
    </row>
    <row r="227" spans="1:13" s="126" customFormat="1" ht="24" x14ac:dyDescent="0.25">
      <c r="A227" s="186" t="s">
        <v>596</v>
      </c>
      <c r="B227" s="172" t="s">
        <v>203</v>
      </c>
      <c r="C227" s="172" t="s">
        <v>661</v>
      </c>
      <c r="D227" s="129" t="s">
        <v>993</v>
      </c>
      <c r="E227" s="186" t="s">
        <v>828</v>
      </c>
      <c r="F227" s="133">
        <v>43531</v>
      </c>
      <c r="G227" s="175">
        <v>56168000</v>
      </c>
      <c r="H227" s="172" t="s">
        <v>1040</v>
      </c>
      <c r="I227" s="172"/>
      <c r="J227" s="172"/>
      <c r="K227" s="133">
        <v>43532</v>
      </c>
      <c r="L227" s="133">
        <v>43532</v>
      </c>
      <c r="M227" s="129" t="e">
        <f t="shared" si="4"/>
        <v>#DIV/0!</v>
      </c>
    </row>
    <row r="228" spans="1:13" s="126" customFormat="1" ht="48" x14ac:dyDescent="0.25">
      <c r="A228" s="186" t="s">
        <v>597</v>
      </c>
      <c r="B228" s="172" t="s">
        <v>203</v>
      </c>
      <c r="C228" s="172" t="s">
        <v>662</v>
      </c>
      <c r="D228" s="129" t="s">
        <v>994</v>
      </c>
      <c r="E228" s="173" t="s">
        <v>829</v>
      </c>
      <c r="F228" s="133">
        <v>43535</v>
      </c>
      <c r="G228" s="174" t="s">
        <v>851</v>
      </c>
      <c r="H228" s="129" t="s">
        <v>172</v>
      </c>
      <c r="I228" s="172"/>
      <c r="J228" s="172"/>
      <c r="K228" s="133">
        <v>43535</v>
      </c>
      <c r="L228" s="133">
        <v>43900</v>
      </c>
      <c r="M228" s="129" t="str">
        <f t="shared" si="4"/>
        <v>81%</v>
      </c>
    </row>
    <row r="229" spans="1:13" s="126" customFormat="1" ht="96" x14ac:dyDescent="0.25">
      <c r="A229" s="186" t="s">
        <v>598</v>
      </c>
      <c r="B229" s="172" t="s">
        <v>219</v>
      </c>
      <c r="C229" s="172" t="s">
        <v>663</v>
      </c>
      <c r="D229" s="129" t="s">
        <v>995</v>
      </c>
      <c r="E229" s="173" t="s">
        <v>830</v>
      </c>
      <c r="F229" s="133">
        <v>43536</v>
      </c>
      <c r="G229" s="175">
        <v>336857400</v>
      </c>
      <c r="H229" s="129" t="s">
        <v>177</v>
      </c>
      <c r="I229" s="172"/>
      <c r="J229" s="172"/>
      <c r="K229" s="133">
        <v>43536</v>
      </c>
      <c r="L229" s="133">
        <v>43810</v>
      </c>
      <c r="M229" s="129" t="str">
        <f t="shared" si="4"/>
        <v>100%</v>
      </c>
    </row>
    <row r="230" spans="1:13" s="126" customFormat="1" ht="72" x14ac:dyDescent="0.25">
      <c r="A230" s="186" t="s">
        <v>599</v>
      </c>
      <c r="B230" s="129" t="s">
        <v>1047</v>
      </c>
      <c r="C230" s="172" t="s">
        <v>664</v>
      </c>
      <c r="D230" s="129" t="s">
        <v>996</v>
      </c>
      <c r="E230" s="173" t="s">
        <v>831</v>
      </c>
      <c r="F230" s="133">
        <v>43720</v>
      </c>
      <c r="G230" s="175">
        <v>49000000</v>
      </c>
      <c r="H230" s="129" t="s">
        <v>181</v>
      </c>
      <c r="I230" s="149" t="s">
        <v>1765</v>
      </c>
      <c r="J230" s="172" t="s">
        <v>1766</v>
      </c>
      <c r="K230" s="133">
        <v>43536</v>
      </c>
      <c r="L230" s="133">
        <v>43830</v>
      </c>
      <c r="M230" s="129" t="str">
        <f t="shared" si="4"/>
        <v>100%</v>
      </c>
    </row>
    <row r="231" spans="1:13" s="126" customFormat="1" ht="60" x14ac:dyDescent="0.25">
      <c r="A231" s="186" t="s">
        <v>600</v>
      </c>
      <c r="B231" s="172" t="s">
        <v>242</v>
      </c>
      <c r="C231" s="172" t="s">
        <v>665</v>
      </c>
      <c r="D231" s="129" t="s">
        <v>997</v>
      </c>
      <c r="E231" s="173" t="s">
        <v>832</v>
      </c>
      <c r="F231" s="133">
        <v>43536</v>
      </c>
      <c r="G231" s="175">
        <v>45000000</v>
      </c>
      <c r="H231" s="129" t="s">
        <v>177</v>
      </c>
      <c r="I231" s="172"/>
      <c r="J231" s="172"/>
      <c r="K231" s="133">
        <v>43537</v>
      </c>
      <c r="L231" s="133">
        <v>43811</v>
      </c>
      <c r="M231" s="129" t="str">
        <f t="shared" si="4"/>
        <v>100%</v>
      </c>
    </row>
    <row r="232" spans="1:13" s="126" customFormat="1" ht="72" x14ac:dyDescent="0.25">
      <c r="A232" s="186" t="s">
        <v>601</v>
      </c>
      <c r="B232" s="172" t="s">
        <v>1045</v>
      </c>
      <c r="C232" s="172" t="s">
        <v>666</v>
      </c>
      <c r="D232" s="129" t="s">
        <v>998</v>
      </c>
      <c r="E232" s="173" t="s">
        <v>833</v>
      </c>
      <c r="F232" s="133">
        <v>43536</v>
      </c>
      <c r="G232" s="175">
        <v>52200000</v>
      </c>
      <c r="H232" s="129" t="s">
        <v>177</v>
      </c>
      <c r="I232" s="172" t="s">
        <v>1815</v>
      </c>
      <c r="J232" s="172" t="s">
        <v>1816</v>
      </c>
      <c r="K232" s="133">
        <v>43537</v>
      </c>
      <c r="L232" s="133">
        <v>43830</v>
      </c>
      <c r="M232" s="129" t="str">
        <f t="shared" si="4"/>
        <v>100%</v>
      </c>
    </row>
    <row r="233" spans="1:13" s="126" customFormat="1" ht="48" x14ac:dyDescent="0.25">
      <c r="A233" s="186" t="s">
        <v>602</v>
      </c>
      <c r="B233" s="172" t="s">
        <v>1050</v>
      </c>
      <c r="C233" s="172" t="s">
        <v>657</v>
      </c>
      <c r="D233" s="129" t="s">
        <v>999</v>
      </c>
      <c r="E233" s="173" t="s">
        <v>778</v>
      </c>
      <c r="F233" s="133">
        <v>43537</v>
      </c>
      <c r="G233" s="175">
        <v>20412180</v>
      </c>
      <c r="H233" s="129" t="s">
        <v>177</v>
      </c>
      <c r="I233" s="172"/>
      <c r="J233" s="172"/>
      <c r="K233" s="133">
        <v>43538</v>
      </c>
      <c r="L233" s="133">
        <v>43812</v>
      </c>
      <c r="M233" s="129" t="str">
        <f t="shared" si="4"/>
        <v>100%</v>
      </c>
    </row>
    <row r="234" spans="1:13" s="126" customFormat="1" ht="36" x14ac:dyDescent="0.25">
      <c r="A234" s="186" t="s">
        <v>603</v>
      </c>
      <c r="B234" s="172" t="s">
        <v>1046</v>
      </c>
      <c r="C234" s="172" t="s">
        <v>667</v>
      </c>
      <c r="D234" s="129" t="s">
        <v>1000</v>
      </c>
      <c r="E234" s="173" t="s">
        <v>834</v>
      </c>
      <c r="F234" s="133">
        <v>43538</v>
      </c>
      <c r="G234" s="175">
        <v>2266110</v>
      </c>
      <c r="H234" s="172" t="s">
        <v>1041</v>
      </c>
      <c r="I234" s="172"/>
      <c r="J234" s="172"/>
      <c r="K234" s="133">
        <v>43539</v>
      </c>
      <c r="L234" s="133">
        <v>43828</v>
      </c>
      <c r="M234" s="129" t="str">
        <f t="shared" si="4"/>
        <v>100%</v>
      </c>
    </row>
    <row r="235" spans="1:13" s="126" customFormat="1" ht="72" x14ac:dyDescent="0.25">
      <c r="A235" s="186" t="s">
        <v>604</v>
      </c>
      <c r="B235" s="172" t="s">
        <v>219</v>
      </c>
      <c r="C235" s="172" t="s">
        <v>668</v>
      </c>
      <c r="D235" s="129" t="s">
        <v>1001</v>
      </c>
      <c r="E235" s="173" t="s">
        <v>835</v>
      </c>
      <c r="F235" s="133">
        <v>43538</v>
      </c>
      <c r="G235" s="175">
        <v>2895826945</v>
      </c>
      <c r="H235" s="129" t="s">
        <v>174</v>
      </c>
      <c r="I235" s="172" t="s">
        <v>1594</v>
      </c>
      <c r="J235" s="172" t="s">
        <v>1595</v>
      </c>
      <c r="K235" s="152">
        <v>43539</v>
      </c>
      <c r="L235" s="196">
        <v>43697</v>
      </c>
      <c r="M235" s="129" t="str">
        <f t="shared" si="4"/>
        <v>100%</v>
      </c>
    </row>
    <row r="236" spans="1:13" s="126" customFormat="1" ht="36" x14ac:dyDescent="0.25">
      <c r="A236" s="186" t="s">
        <v>605</v>
      </c>
      <c r="B236" s="129" t="s">
        <v>263</v>
      </c>
      <c r="C236" s="172" t="s">
        <v>145</v>
      </c>
      <c r="D236" s="142" t="s">
        <v>1114</v>
      </c>
      <c r="E236" s="173" t="s">
        <v>836</v>
      </c>
      <c r="F236" s="133">
        <v>43538</v>
      </c>
      <c r="G236" s="175">
        <v>1400000000</v>
      </c>
      <c r="H236" s="172" t="s">
        <v>1041</v>
      </c>
      <c r="I236" s="172"/>
      <c r="J236" s="172"/>
      <c r="K236" s="152">
        <v>43542</v>
      </c>
      <c r="L236" s="152">
        <v>43830</v>
      </c>
      <c r="M236" s="129" t="str">
        <f t="shared" si="4"/>
        <v>100%</v>
      </c>
    </row>
    <row r="237" spans="1:13" s="126" customFormat="1" ht="72" x14ac:dyDescent="0.25">
      <c r="A237" s="186" t="s">
        <v>606</v>
      </c>
      <c r="B237" s="172" t="s">
        <v>1052</v>
      </c>
      <c r="C237" s="172" t="s">
        <v>669</v>
      </c>
      <c r="D237" s="129" t="s">
        <v>1002</v>
      </c>
      <c r="E237" s="173" t="s">
        <v>837</v>
      </c>
      <c r="F237" s="133">
        <v>43538</v>
      </c>
      <c r="G237" s="175">
        <v>17500000</v>
      </c>
      <c r="H237" s="172" t="s">
        <v>181</v>
      </c>
      <c r="I237" s="149" t="s">
        <v>1764</v>
      </c>
      <c r="J237" s="172" t="s">
        <v>1760</v>
      </c>
      <c r="K237" s="152">
        <v>43538</v>
      </c>
      <c r="L237" s="152">
        <v>43819</v>
      </c>
      <c r="M237" s="129" t="str">
        <f t="shared" si="4"/>
        <v>100%</v>
      </c>
    </row>
    <row r="238" spans="1:13" s="126" customFormat="1" ht="72" x14ac:dyDescent="0.25">
      <c r="A238" s="186" t="s">
        <v>607</v>
      </c>
      <c r="B238" s="172" t="s">
        <v>1052</v>
      </c>
      <c r="C238" s="172" t="s">
        <v>670</v>
      </c>
      <c r="D238" s="129" t="s">
        <v>1003</v>
      </c>
      <c r="E238" s="173" t="s">
        <v>838</v>
      </c>
      <c r="F238" s="133">
        <v>43538</v>
      </c>
      <c r="G238" s="175">
        <v>14000000</v>
      </c>
      <c r="H238" s="172" t="s">
        <v>181</v>
      </c>
      <c r="I238" s="149" t="s">
        <v>1764</v>
      </c>
      <c r="J238" s="172" t="s">
        <v>1760</v>
      </c>
      <c r="K238" s="152">
        <v>43538</v>
      </c>
      <c r="L238" s="152">
        <v>43819</v>
      </c>
      <c r="M238" s="129" t="str">
        <f t="shared" si="4"/>
        <v>100%</v>
      </c>
    </row>
    <row r="239" spans="1:13" s="126" customFormat="1" ht="72" x14ac:dyDescent="0.25">
      <c r="A239" s="186" t="s">
        <v>608</v>
      </c>
      <c r="B239" s="172" t="s">
        <v>1052</v>
      </c>
      <c r="C239" s="172" t="s">
        <v>671</v>
      </c>
      <c r="D239" s="129" t="s">
        <v>1004</v>
      </c>
      <c r="E239" s="173" t="s">
        <v>839</v>
      </c>
      <c r="F239" s="133">
        <v>43538</v>
      </c>
      <c r="G239" s="175">
        <v>14700000</v>
      </c>
      <c r="H239" s="172" t="s">
        <v>181</v>
      </c>
      <c r="I239" s="149" t="s">
        <v>1759</v>
      </c>
      <c r="J239" s="172" t="s">
        <v>1760</v>
      </c>
      <c r="K239" s="152">
        <v>43538</v>
      </c>
      <c r="L239" s="152">
        <v>43819</v>
      </c>
      <c r="M239" s="129" t="str">
        <f t="shared" si="4"/>
        <v>100%</v>
      </c>
    </row>
    <row r="240" spans="1:13" s="126" customFormat="1" ht="84" x14ac:dyDescent="0.25">
      <c r="A240" s="186" t="s">
        <v>609</v>
      </c>
      <c r="B240" s="129" t="s">
        <v>263</v>
      </c>
      <c r="C240" s="172" t="s">
        <v>672</v>
      </c>
      <c r="D240" s="129" t="s">
        <v>1005</v>
      </c>
      <c r="E240" s="173" t="s">
        <v>840</v>
      </c>
      <c r="F240" s="133">
        <v>43539</v>
      </c>
      <c r="G240" s="175">
        <v>39600000</v>
      </c>
      <c r="H240" s="172" t="s">
        <v>177</v>
      </c>
      <c r="I240" s="172" t="s">
        <v>1817</v>
      </c>
      <c r="J240" s="172" t="s">
        <v>1818</v>
      </c>
      <c r="K240" s="152">
        <v>43539</v>
      </c>
      <c r="L240" s="152">
        <v>43829</v>
      </c>
      <c r="M240" s="129" t="str">
        <f t="shared" si="4"/>
        <v>100%</v>
      </c>
    </row>
    <row r="241" spans="1:13" s="126" customFormat="1" ht="72" x14ac:dyDescent="0.25">
      <c r="A241" s="186" t="s">
        <v>610</v>
      </c>
      <c r="B241" s="172" t="s">
        <v>215</v>
      </c>
      <c r="C241" s="172" t="s">
        <v>136</v>
      </c>
      <c r="D241" s="142" t="s">
        <v>1115</v>
      </c>
      <c r="E241" s="173" t="s">
        <v>841</v>
      </c>
      <c r="F241" s="133">
        <v>43539</v>
      </c>
      <c r="G241" s="175">
        <v>460000000</v>
      </c>
      <c r="H241" s="172" t="s">
        <v>177</v>
      </c>
      <c r="I241" s="172"/>
      <c r="J241" s="172"/>
      <c r="K241" s="152">
        <v>43539</v>
      </c>
      <c r="L241" s="152">
        <v>43813</v>
      </c>
      <c r="M241" s="129" t="str">
        <f t="shared" si="4"/>
        <v>100%</v>
      </c>
    </row>
    <row r="242" spans="1:13" s="126" customFormat="1" ht="48" x14ac:dyDescent="0.25">
      <c r="A242" s="186" t="s">
        <v>611</v>
      </c>
      <c r="B242" s="172" t="s">
        <v>242</v>
      </c>
      <c r="C242" s="172" t="s">
        <v>107</v>
      </c>
      <c r="D242" s="129" t="s">
        <v>1006</v>
      </c>
      <c r="E242" s="173" t="s">
        <v>842</v>
      </c>
      <c r="F242" s="133">
        <v>43539</v>
      </c>
      <c r="G242" s="175">
        <v>300000000</v>
      </c>
      <c r="H242" s="172" t="s">
        <v>1023</v>
      </c>
      <c r="I242" s="172"/>
      <c r="J242" s="172"/>
      <c r="K242" s="152">
        <v>43539</v>
      </c>
      <c r="L242" s="152">
        <v>43828</v>
      </c>
      <c r="M242" s="129" t="str">
        <f t="shared" si="4"/>
        <v>100%</v>
      </c>
    </row>
    <row r="243" spans="1:13" s="126" customFormat="1" ht="60" x14ac:dyDescent="0.25">
      <c r="A243" s="186" t="s">
        <v>612</v>
      </c>
      <c r="B243" s="172" t="s">
        <v>203</v>
      </c>
      <c r="C243" s="172" t="s">
        <v>673</v>
      </c>
      <c r="D243" s="142" t="s">
        <v>1117</v>
      </c>
      <c r="E243" s="173" t="s">
        <v>843</v>
      </c>
      <c r="F243" s="133">
        <v>43542</v>
      </c>
      <c r="G243" s="174" t="s">
        <v>852</v>
      </c>
      <c r="H243" s="172" t="s">
        <v>172</v>
      </c>
      <c r="I243" s="172"/>
      <c r="J243" s="172"/>
      <c r="K243" s="152">
        <v>43542</v>
      </c>
      <c r="L243" s="152">
        <v>43907</v>
      </c>
      <c r="M243" s="129" t="str">
        <f t="shared" si="4"/>
        <v>79%</v>
      </c>
    </row>
    <row r="244" spans="1:13" s="126" customFormat="1" ht="48" x14ac:dyDescent="0.25">
      <c r="A244" s="186" t="s">
        <v>1042</v>
      </c>
      <c r="B244" s="172" t="s">
        <v>215</v>
      </c>
      <c r="C244" s="172" t="s">
        <v>1043</v>
      </c>
      <c r="D244" s="129" t="s">
        <v>1116</v>
      </c>
      <c r="E244" s="173" t="s">
        <v>1044</v>
      </c>
      <c r="F244" s="133">
        <v>43544</v>
      </c>
      <c r="G244" s="124">
        <v>42750000</v>
      </c>
      <c r="H244" s="172" t="s">
        <v>177</v>
      </c>
      <c r="I244" s="172"/>
      <c r="J244" s="193"/>
      <c r="K244" s="133">
        <v>43550</v>
      </c>
      <c r="L244" s="133">
        <v>43824</v>
      </c>
      <c r="M244" s="129" t="str">
        <f t="shared" si="4"/>
        <v>100%</v>
      </c>
    </row>
    <row r="245" spans="1:13" s="126" customFormat="1" ht="24" x14ac:dyDescent="0.25">
      <c r="A245" s="198" t="s">
        <v>1059</v>
      </c>
      <c r="B245" s="172" t="s">
        <v>257</v>
      </c>
      <c r="C245" s="172" t="s">
        <v>1062</v>
      </c>
      <c r="D245" s="142" t="s">
        <v>1118</v>
      </c>
      <c r="E245" s="173" t="s">
        <v>1065</v>
      </c>
      <c r="F245" s="133">
        <v>43545</v>
      </c>
      <c r="G245" s="174">
        <v>35859603</v>
      </c>
      <c r="H245" s="172" t="s">
        <v>1041</v>
      </c>
      <c r="I245" s="172"/>
      <c r="J245" s="172"/>
      <c r="K245" s="152">
        <v>43545</v>
      </c>
      <c r="L245" s="152">
        <v>43830</v>
      </c>
      <c r="M245" s="129" t="str">
        <f t="shared" si="4"/>
        <v>100%</v>
      </c>
    </row>
    <row r="246" spans="1:13" s="126" customFormat="1" ht="48" x14ac:dyDescent="0.25">
      <c r="A246" s="198" t="s">
        <v>1060</v>
      </c>
      <c r="B246" s="172" t="s">
        <v>1045</v>
      </c>
      <c r="C246" s="172" t="s">
        <v>1063</v>
      </c>
      <c r="D246" s="142" t="s">
        <v>1119</v>
      </c>
      <c r="E246" s="173" t="s">
        <v>1066</v>
      </c>
      <c r="F246" s="133">
        <v>43545</v>
      </c>
      <c r="G246" s="174">
        <v>35280000</v>
      </c>
      <c r="H246" s="172" t="s">
        <v>177</v>
      </c>
      <c r="I246" s="172"/>
      <c r="J246" s="172"/>
      <c r="K246" s="152">
        <v>43546</v>
      </c>
      <c r="L246" s="152">
        <v>43820</v>
      </c>
      <c r="M246" s="129" t="str">
        <f t="shared" si="4"/>
        <v>100%</v>
      </c>
    </row>
    <row r="247" spans="1:13" s="126" customFormat="1" ht="60" x14ac:dyDescent="0.25">
      <c r="A247" s="198" t="s">
        <v>1061</v>
      </c>
      <c r="B247" s="172" t="s">
        <v>242</v>
      </c>
      <c r="C247" s="172" t="s">
        <v>1064</v>
      </c>
      <c r="D247" s="142" t="s">
        <v>1121</v>
      </c>
      <c r="E247" s="173" t="s">
        <v>1067</v>
      </c>
      <c r="F247" s="133">
        <v>43546</v>
      </c>
      <c r="G247" s="174">
        <v>450000000</v>
      </c>
      <c r="H247" s="172" t="s">
        <v>1068</v>
      </c>
      <c r="I247" s="172"/>
      <c r="J247" s="172"/>
      <c r="K247" s="152">
        <v>43550</v>
      </c>
      <c r="L247" s="152">
        <v>43824</v>
      </c>
      <c r="M247" s="129" t="str">
        <f t="shared" ref="M247:M262" si="5">IF((ROUND((($N$2-$K247)/(EDATE($L247,0)-$K247)*100),2))&gt;100,"100%",CONCATENATE((ROUND((($N$2-$K247)/(EDATE($L247,0)-$K247)*100),0)),"%"))</f>
        <v>100%</v>
      </c>
    </row>
    <row r="248" spans="1:13" s="126" customFormat="1" ht="96" x14ac:dyDescent="0.25">
      <c r="A248" s="96" t="s">
        <v>1069</v>
      </c>
      <c r="B248" s="172" t="s">
        <v>219</v>
      </c>
      <c r="C248" s="149" t="s">
        <v>1095</v>
      </c>
      <c r="D248" s="142" t="s">
        <v>1120</v>
      </c>
      <c r="E248" s="145" t="s">
        <v>1080</v>
      </c>
      <c r="F248" s="152">
        <v>43550</v>
      </c>
      <c r="G248" s="147">
        <v>521999898</v>
      </c>
      <c r="H248" s="149" t="s">
        <v>181</v>
      </c>
      <c r="I248" s="172" t="s">
        <v>1775</v>
      </c>
      <c r="J248" s="172" t="s">
        <v>1776</v>
      </c>
      <c r="K248" s="152">
        <v>43550</v>
      </c>
      <c r="L248" s="152">
        <v>43824</v>
      </c>
      <c r="M248" s="129" t="str">
        <f t="shared" si="5"/>
        <v>100%</v>
      </c>
    </row>
    <row r="249" spans="1:13" s="126" customFormat="1" ht="48" x14ac:dyDescent="0.25">
      <c r="A249" s="96" t="s">
        <v>1070</v>
      </c>
      <c r="B249" s="129" t="s">
        <v>264</v>
      </c>
      <c r="C249" s="149" t="s">
        <v>1096</v>
      </c>
      <c r="D249" s="142" t="s">
        <v>1122</v>
      </c>
      <c r="E249" s="145" t="s">
        <v>1081</v>
      </c>
      <c r="F249" s="152">
        <v>43551</v>
      </c>
      <c r="G249" s="147">
        <v>530000000</v>
      </c>
      <c r="H249" s="149" t="s">
        <v>1107</v>
      </c>
      <c r="I249" s="172"/>
      <c r="J249" s="172"/>
      <c r="K249" s="152">
        <v>43552</v>
      </c>
      <c r="L249" s="152">
        <v>43830</v>
      </c>
      <c r="M249" s="129" t="str">
        <f t="shared" si="5"/>
        <v>100%</v>
      </c>
    </row>
    <row r="250" spans="1:13" s="126" customFormat="1" ht="36" x14ac:dyDescent="0.25">
      <c r="A250" s="96" t="s">
        <v>1071</v>
      </c>
      <c r="B250" s="172" t="s">
        <v>219</v>
      </c>
      <c r="C250" s="149" t="s">
        <v>1097</v>
      </c>
      <c r="D250" s="142" t="s">
        <v>928</v>
      </c>
      <c r="E250" s="145" t="s">
        <v>1082</v>
      </c>
      <c r="F250" s="152">
        <v>43551</v>
      </c>
      <c r="G250" s="147">
        <v>200000000</v>
      </c>
      <c r="H250" s="149" t="s">
        <v>179</v>
      </c>
      <c r="I250" s="172"/>
      <c r="J250" s="172"/>
      <c r="K250" s="152">
        <v>43552</v>
      </c>
      <c r="L250" s="152">
        <v>43796</v>
      </c>
      <c r="M250" s="129" t="str">
        <f t="shared" si="5"/>
        <v>100%</v>
      </c>
    </row>
    <row r="251" spans="1:13" s="126" customFormat="1" ht="60" x14ac:dyDescent="0.25">
      <c r="A251" s="96" t="s">
        <v>1111</v>
      </c>
      <c r="B251" s="172" t="s">
        <v>219</v>
      </c>
      <c r="C251" s="149" t="s">
        <v>1098</v>
      </c>
      <c r="D251" s="129" t="s">
        <v>192</v>
      </c>
      <c r="E251" s="145" t="s">
        <v>1083</v>
      </c>
      <c r="F251" s="152">
        <v>43551</v>
      </c>
      <c r="G251" s="147">
        <v>572729600</v>
      </c>
      <c r="H251" s="149" t="s">
        <v>177</v>
      </c>
      <c r="I251" s="172" t="s">
        <v>1845</v>
      </c>
      <c r="J251" s="172" t="s">
        <v>402</v>
      </c>
      <c r="K251" s="152">
        <v>43556</v>
      </c>
      <c r="L251" s="152">
        <v>43921</v>
      </c>
      <c r="M251" s="129" t="str">
        <f t="shared" si="5"/>
        <v>75%</v>
      </c>
    </row>
    <row r="252" spans="1:13" s="126" customFormat="1" ht="36" x14ac:dyDescent="0.25">
      <c r="A252" s="96" t="s">
        <v>1112</v>
      </c>
      <c r="B252" s="172" t="s">
        <v>219</v>
      </c>
      <c r="C252" s="149" t="s">
        <v>135</v>
      </c>
      <c r="D252" s="129" t="s">
        <v>190</v>
      </c>
      <c r="E252" s="145" t="s">
        <v>1084</v>
      </c>
      <c r="F252" s="152">
        <v>43551</v>
      </c>
      <c r="G252" s="147">
        <v>6774884774</v>
      </c>
      <c r="H252" s="149" t="s">
        <v>177</v>
      </c>
      <c r="I252" s="172"/>
      <c r="J252" s="172"/>
      <c r="K252" s="152">
        <v>43556</v>
      </c>
      <c r="L252" s="152">
        <v>43830</v>
      </c>
      <c r="M252" s="129" t="str">
        <f t="shared" si="5"/>
        <v>100%</v>
      </c>
    </row>
    <row r="253" spans="1:13" s="148" customFormat="1" ht="84" x14ac:dyDescent="0.25">
      <c r="A253" s="96" t="s">
        <v>1072</v>
      </c>
      <c r="B253" s="142" t="s">
        <v>215</v>
      </c>
      <c r="C253" s="149" t="s">
        <v>1099</v>
      </c>
      <c r="D253" s="142" t="s">
        <v>1130</v>
      </c>
      <c r="E253" s="145" t="s">
        <v>1085</v>
      </c>
      <c r="F253" s="152">
        <v>43552</v>
      </c>
      <c r="G253" s="144">
        <v>81900000</v>
      </c>
      <c r="H253" s="142" t="s">
        <v>173</v>
      </c>
      <c r="I253" s="149" t="s">
        <v>1756</v>
      </c>
      <c r="J253" s="149"/>
      <c r="K253" s="152">
        <v>43556</v>
      </c>
      <c r="L253" s="152">
        <v>43814</v>
      </c>
      <c r="M253" s="142" t="str">
        <f t="shared" si="5"/>
        <v>100%</v>
      </c>
    </row>
    <row r="254" spans="1:13" s="126" customFormat="1" ht="60" x14ac:dyDescent="0.25">
      <c r="A254" s="96" t="s">
        <v>1073</v>
      </c>
      <c r="B254" s="172" t="s">
        <v>219</v>
      </c>
      <c r="C254" s="149" t="s">
        <v>1100</v>
      </c>
      <c r="D254" s="129" t="s">
        <v>1123</v>
      </c>
      <c r="E254" s="145" t="s">
        <v>1086</v>
      </c>
      <c r="F254" s="152">
        <v>43552</v>
      </c>
      <c r="G254" s="144">
        <v>1628276100</v>
      </c>
      <c r="H254" s="142" t="s">
        <v>179</v>
      </c>
      <c r="I254" s="172"/>
      <c r="J254" s="172"/>
      <c r="K254" s="152">
        <v>43553</v>
      </c>
      <c r="L254" s="152">
        <v>43797</v>
      </c>
      <c r="M254" s="129" t="str">
        <f t="shared" si="5"/>
        <v>100%</v>
      </c>
    </row>
    <row r="255" spans="1:13" s="126" customFormat="1" ht="48" x14ac:dyDescent="0.25">
      <c r="A255" s="96" t="s">
        <v>1074</v>
      </c>
      <c r="B255" s="129" t="s">
        <v>220</v>
      </c>
      <c r="C255" s="149" t="s">
        <v>1101</v>
      </c>
      <c r="D255" s="129" t="s">
        <v>1124</v>
      </c>
      <c r="E255" s="145" t="s">
        <v>1087</v>
      </c>
      <c r="F255" s="152">
        <v>43552</v>
      </c>
      <c r="G255" s="144">
        <v>4018392</v>
      </c>
      <c r="H255" s="142" t="s">
        <v>1019</v>
      </c>
      <c r="I255" s="172"/>
      <c r="J255" s="172"/>
      <c r="K255" s="152">
        <v>43554</v>
      </c>
      <c r="L255" s="152">
        <v>43584</v>
      </c>
      <c r="M255" s="129" t="str">
        <f t="shared" si="5"/>
        <v>100%</v>
      </c>
    </row>
    <row r="256" spans="1:13" s="126" customFormat="1" ht="48" x14ac:dyDescent="0.25">
      <c r="A256" s="96" t="s">
        <v>1113</v>
      </c>
      <c r="B256" s="129" t="s">
        <v>220</v>
      </c>
      <c r="C256" s="149" t="s">
        <v>221</v>
      </c>
      <c r="D256" s="129" t="s">
        <v>923</v>
      </c>
      <c r="E256" s="99" t="s">
        <v>1088</v>
      </c>
      <c r="F256" s="152">
        <v>43554</v>
      </c>
      <c r="G256" s="144">
        <v>442396432</v>
      </c>
      <c r="H256" s="142" t="s">
        <v>177</v>
      </c>
      <c r="I256" s="172"/>
      <c r="J256" s="172"/>
      <c r="K256" s="152">
        <v>43556</v>
      </c>
      <c r="L256" s="152">
        <v>43830</v>
      </c>
      <c r="M256" s="129" t="str">
        <f t="shared" si="5"/>
        <v>100%</v>
      </c>
    </row>
    <row r="257" spans="1:14" s="126" customFormat="1" ht="48" x14ac:dyDescent="0.25">
      <c r="A257" s="96" t="s">
        <v>1075</v>
      </c>
      <c r="B257" s="129" t="s">
        <v>263</v>
      </c>
      <c r="C257" s="149" t="s">
        <v>1102</v>
      </c>
      <c r="D257" s="142" t="s">
        <v>1125</v>
      </c>
      <c r="E257" s="145" t="s">
        <v>1089</v>
      </c>
      <c r="F257" s="152">
        <v>43554</v>
      </c>
      <c r="G257" s="144">
        <v>13600000</v>
      </c>
      <c r="H257" s="142" t="s">
        <v>179</v>
      </c>
      <c r="I257" s="172" t="s">
        <v>1803</v>
      </c>
      <c r="J257" s="172" t="s">
        <v>1804</v>
      </c>
      <c r="K257" s="152">
        <v>43556</v>
      </c>
      <c r="L257" s="152">
        <v>43829</v>
      </c>
      <c r="M257" s="129" t="str">
        <f t="shared" si="5"/>
        <v>100%</v>
      </c>
    </row>
    <row r="258" spans="1:14" s="126" customFormat="1" ht="72" x14ac:dyDescent="0.25">
      <c r="A258" s="96" t="s">
        <v>1076</v>
      </c>
      <c r="B258" s="172" t="s">
        <v>1049</v>
      </c>
      <c r="C258" s="149" t="s">
        <v>1103</v>
      </c>
      <c r="D258" s="129">
        <v>1036687901</v>
      </c>
      <c r="E258" s="145" t="s">
        <v>1090</v>
      </c>
      <c r="F258" s="152">
        <v>43554</v>
      </c>
      <c r="G258" s="144">
        <v>24955540</v>
      </c>
      <c r="H258" s="142" t="s">
        <v>177</v>
      </c>
      <c r="I258" s="172"/>
      <c r="J258" s="172"/>
      <c r="K258" s="152">
        <v>43556</v>
      </c>
      <c r="L258" s="152">
        <v>43830</v>
      </c>
      <c r="M258" s="129" t="str">
        <f t="shared" si="5"/>
        <v>100%</v>
      </c>
    </row>
    <row r="259" spans="1:14" s="126" customFormat="1" ht="60" x14ac:dyDescent="0.25">
      <c r="A259" s="96" t="s">
        <v>1077</v>
      </c>
      <c r="B259" s="172" t="s">
        <v>195</v>
      </c>
      <c r="C259" s="149" t="s">
        <v>1104</v>
      </c>
      <c r="D259" s="142" t="s">
        <v>1126</v>
      </c>
      <c r="E259" s="145" t="s">
        <v>1091</v>
      </c>
      <c r="F259" s="152">
        <v>43554</v>
      </c>
      <c r="G259" s="144">
        <v>43200000</v>
      </c>
      <c r="H259" s="142" t="s">
        <v>179</v>
      </c>
      <c r="I259" s="172" t="s">
        <v>1794</v>
      </c>
      <c r="J259" s="172" t="s">
        <v>1796</v>
      </c>
      <c r="K259" s="152">
        <v>43556</v>
      </c>
      <c r="L259" s="152">
        <v>43819</v>
      </c>
      <c r="M259" s="129" t="str">
        <f t="shared" si="5"/>
        <v>100%</v>
      </c>
    </row>
    <row r="260" spans="1:14" s="126" customFormat="1" ht="72" x14ac:dyDescent="0.25">
      <c r="A260" s="96" t="s">
        <v>1078</v>
      </c>
      <c r="B260" s="172" t="s">
        <v>242</v>
      </c>
      <c r="C260" s="149" t="s">
        <v>1105</v>
      </c>
      <c r="D260" s="142" t="s">
        <v>1127</v>
      </c>
      <c r="E260" s="145" t="s">
        <v>1092</v>
      </c>
      <c r="F260" s="152">
        <v>43554</v>
      </c>
      <c r="G260" s="144">
        <v>12500000</v>
      </c>
      <c r="H260" s="142" t="s">
        <v>174</v>
      </c>
      <c r="I260" s="172" t="s">
        <v>1602</v>
      </c>
      <c r="J260" s="172" t="s">
        <v>1418</v>
      </c>
      <c r="K260" s="152">
        <v>43556</v>
      </c>
      <c r="L260" s="152">
        <v>43738</v>
      </c>
      <c r="M260" s="129" t="str">
        <f t="shared" si="5"/>
        <v>100%</v>
      </c>
    </row>
    <row r="261" spans="1:14" s="126" customFormat="1" ht="108" x14ac:dyDescent="0.25">
      <c r="A261" s="198" t="s">
        <v>1079</v>
      </c>
      <c r="B261" s="172" t="s">
        <v>1128</v>
      </c>
      <c r="C261" s="172" t="s">
        <v>135</v>
      </c>
      <c r="D261" s="129" t="s">
        <v>190</v>
      </c>
      <c r="E261" s="173" t="s">
        <v>1093</v>
      </c>
      <c r="F261" s="133">
        <v>43554</v>
      </c>
      <c r="G261" s="175">
        <v>4350000000</v>
      </c>
      <c r="H261" s="129" t="s">
        <v>1108</v>
      </c>
      <c r="I261" s="172" t="s">
        <v>1808</v>
      </c>
      <c r="J261" s="172" t="s">
        <v>1809</v>
      </c>
      <c r="K261" s="152">
        <v>43556</v>
      </c>
      <c r="L261" s="152">
        <v>43814</v>
      </c>
      <c r="M261" s="129" t="str">
        <f t="shared" si="5"/>
        <v>100%</v>
      </c>
    </row>
    <row r="262" spans="1:14" s="126" customFormat="1" ht="48" x14ac:dyDescent="0.25">
      <c r="A262" s="198" t="s">
        <v>1110</v>
      </c>
      <c r="B262" s="172" t="s">
        <v>1128</v>
      </c>
      <c r="C262" s="172" t="s">
        <v>1106</v>
      </c>
      <c r="D262" s="129" t="s">
        <v>1131</v>
      </c>
      <c r="E262" s="173" t="s">
        <v>1094</v>
      </c>
      <c r="F262" s="133">
        <v>43554</v>
      </c>
      <c r="G262" s="175">
        <v>2689320000</v>
      </c>
      <c r="H262" s="172" t="s">
        <v>1109</v>
      </c>
      <c r="I262" s="172" t="s">
        <v>1792</v>
      </c>
      <c r="J262" s="172" t="s">
        <v>1793</v>
      </c>
      <c r="K262" s="152">
        <v>43556</v>
      </c>
      <c r="L262" s="152">
        <v>43822</v>
      </c>
      <c r="M262" s="129" t="str">
        <f t="shared" si="5"/>
        <v>100%</v>
      </c>
    </row>
    <row r="263" spans="1:14" ht="26.25" x14ac:dyDescent="0.25">
      <c r="A263" s="185" t="s">
        <v>1140</v>
      </c>
      <c r="B263" s="185"/>
      <c r="C263" s="185"/>
      <c r="D263" s="185"/>
      <c r="E263" s="185"/>
      <c r="F263" s="185"/>
      <c r="G263" s="185"/>
      <c r="H263" s="185"/>
      <c r="I263" s="185"/>
      <c r="J263" s="185"/>
      <c r="K263" s="185"/>
      <c r="L263" s="185"/>
      <c r="M263" s="185"/>
    </row>
    <row r="264" spans="1:14" ht="60" x14ac:dyDescent="0.25">
      <c r="A264" s="42" t="s">
        <v>0</v>
      </c>
      <c r="B264" s="42" t="s">
        <v>5</v>
      </c>
      <c r="C264" s="42" t="s">
        <v>1</v>
      </c>
      <c r="D264" s="42" t="s">
        <v>6</v>
      </c>
      <c r="E264" s="42" t="s">
        <v>27</v>
      </c>
      <c r="F264" s="42" t="s">
        <v>28</v>
      </c>
      <c r="G264" s="42" t="s">
        <v>7</v>
      </c>
      <c r="H264" s="42" t="s">
        <v>26</v>
      </c>
      <c r="I264" s="42" t="s">
        <v>31</v>
      </c>
      <c r="J264" s="42" t="s">
        <v>30</v>
      </c>
      <c r="K264" s="42" t="s">
        <v>2</v>
      </c>
      <c r="L264" s="42" t="s">
        <v>3</v>
      </c>
      <c r="M264" s="43" t="s">
        <v>29</v>
      </c>
    </row>
    <row r="265" spans="1:14" ht="48" x14ac:dyDescent="0.25">
      <c r="A265" s="75" t="s">
        <v>1141</v>
      </c>
      <c r="B265" s="74" t="s">
        <v>1339</v>
      </c>
      <c r="C265" s="21" t="s">
        <v>56</v>
      </c>
      <c r="D265" s="22" t="s">
        <v>866</v>
      </c>
      <c r="E265" s="32" t="s">
        <v>1217</v>
      </c>
      <c r="F265" s="24">
        <v>43556</v>
      </c>
      <c r="G265" s="36">
        <v>24796460</v>
      </c>
      <c r="H265" s="22" t="s">
        <v>180</v>
      </c>
      <c r="I265" s="172"/>
      <c r="J265" s="172"/>
      <c r="K265" s="118">
        <v>43556</v>
      </c>
      <c r="L265" s="152">
        <v>43616</v>
      </c>
      <c r="M265" s="22" t="str">
        <f t="shared" ref="M265:M328" si="6">IF((ROUND((($N$2-$K265)/(EDATE($L265,0)-$K265)*100),2))&gt;100,"100%",CONCATENATE((ROUND((($N$2-$K265)/(EDATE($L265,0)-$K265)*100),0)),"%"))</f>
        <v>100%</v>
      </c>
      <c r="N265" s="19"/>
    </row>
    <row r="266" spans="1:14" ht="48" x14ac:dyDescent="0.25">
      <c r="A266" s="75" t="s">
        <v>1142</v>
      </c>
      <c r="B266" s="74" t="s">
        <v>203</v>
      </c>
      <c r="C266" s="21" t="s">
        <v>1284</v>
      </c>
      <c r="D266" s="22" t="s">
        <v>1347</v>
      </c>
      <c r="E266" s="32" t="s">
        <v>1218</v>
      </c>
      <c r="F266" s="24">
        <v>43557</v>
      </c>
      <c r="G266" s="56" t="s">
        <v>1392</v>
      </c>
      <c r="H266" s="22" t="s">
        <v>172</v>
      </c>
      <c r="I266" s="172"/>
      <c r="J266" s="172"/>
      <c r="K266" s="118">
        <v>43557</v>
      </c>
      <c r="L266" s="152">
        <v>43922</v>
      </c>
      <c r="M266" s="22" t="str">
        <f t="shared" si="6"/>
        <v>75%</v>
      </c>
      <c r="N266" s="19"/>
    </row>
    <row r="267" spans="1:14" ht="60" x14ac:dyDescent="0.25">
      <c r="A267" s="75" t="s">
        <v>1143</v>
      </c>
      <c r="B267" s="74" t="s">
        <v>1340</v>
      </c>
      <c r="C267" s="21" t="s">
        <v>1285</v>
      </c>
      <c r="D267" s="22" t="s">
        <v>1348</v>
      </c>
      <c r="E267" s="32" t="s">
        <v>1219</v>
      </c>
      <c r="F267" s="24">
        <v>43557</v>
      </c>
      <c r="G267" s="56">
        <v>80000000</v>
      </c>
      <c r="H267" s="22" t="s">
        <v>1008</v>
      </c>
      <c r="I267" s="172"/>
      <c r="J267" s="172"/>
      <c r="K267" s="118">
        <v>43558</v>
      </c>
      <c r="L267" s="152">
        <v>43648</v>
      </c>
      <c r="M267" s="22" t="str">
        <f t="shared" si="6"/>
        <v>100%</v>
      </c>
      <c r="N267" s="19"/>
    </row>
    <row r="268" spans="1:14" s="126" customFormat="1" ht="60" x14ac:dyDescent="0.25">
      <c r="A268" s="198" t="s">
        <v>1144</v>
      </c>
      <c r="B268" s="172" t="s">
        <v>203</v>
      </c>
      <c r="C268" s="172" t="s">
        <v>1286</v>
      </c>
      <c r="D268" s="129" t="s">
        <v>214</v>
      </c>
      <c r="E268" s="173" t="s">
        <v>274</v>
      </c>
      <c r="F268" s="133">
        <v>43557</v>
      </c>
      <c r="G268" s="174">
        <v>2195823052</v>
      </c>
      <c r="H268" s="172" t="s">
        <v>1395</v>
      </c>
      <c r="I268" s="172" t="s">
        <v>1852</v>
      </c>
      <c r="J268" s="194" t="s">
        <v>1853</v>
      </c>
      <c r="K268" s="152">
        <v>43563</v>
      </c>
      <c r="L268" s="152">
        <v>43921</v>
      </c>
      <c r="M268" s="129" t="str">
        <f t="shared" si="6"/>
        <v>74%</v>
      </c>
      <c r="N268" s="19"/>
    </row>
    <row r="269" spans="1:14" s="126" customFormat="1" ht="36" x14ac:dyDescent="0.25">
      <c r="A269" s="198" t="s">
        <v>1145</v>
      </c>
      <c r="B269" s="124" t="s">
        <v>263</v>
      </c>
      <c r="C269" s="172" t="s">
        <v>1287</v>
      </c>
      <c r="D269" s="129" t="s">
        <v>1349</v>
      </c>
      <c r="E269" s="173" t="s">
        <v>1220</v>
      </c>
      <c r="F269" s="133">
        <v>43559</v>
      </c>
      <c r="G269" s="174">
        <v>10829000</v>
      </c>
      <c r="H269" s="172" t="s">
        <v>180</v>
      </c>
      <c r="I269" s="172"/>
      <c r="J269" s="172"/>
      <c r="K269" s="152">
        <v>43560</v>
      </c>
      <c r="L269" s="152">
        <v>43620</v>
      </c>
      <c r="M269" s="129" t="str">
        <f t="shared" si="6"/>
        <v>100%</v>
      </c>
      <c r="N269" s="19"/>
    </row>
    <row r="270" spans="1:14" s="126" customFormat="1" ht="60" x14ac:dyDescent="0.25">
      <c r="A270" s="198" t="s">
        <v>1146</v>
      </c>
      <c r="B270" s="124" t="s">
        <v>1049</v>
      </c>
      <c r="C270" s="172" t="s">
        <v>1288</v>
      </c>
      <c r="D270" s="129" t="s">
        <v>1350</v>
      </c>
      <c r="E270" s="173" t="s">
        <v>1410</v>
      </c>
      <c r="F270" s="133">
        <v>43559</v>
      </c>
      <c r="G270" s="174">
        <v>25044459</v>
      </c>
      <c r="H270" s="172" t="s">
        <v>181</v>
      </c>
      <c r="I270" s="172"/>
      <c r="J270" s="172"/>
      <c r="K270" s="152">
        <v>43559</v>
      </c>
      <c r="L270" s="152">
        <v>43772</v>
      </c>
      <c r="M270" s="129" t="str">
        <f t="shared" si="6"/>
        <v>100%</v>
      </c>
      <c r="N270" s="19"/>
    </row>
    <row r="271" spans="1:14" s="126" customFormat="1" ht="144" x14ac:dyDescent="0.25">
      <c r="A271" s="198" t="s">
        <v>1147</v>
      </c>
      <c r="B271" s="129" t="s">
        <v>1339</v>
      </c>
      <c r="C271" s="172" t="s">
        <v>287</v>
      </c>
      <c r="D271" s="129" t="s">
        <v>213</v>
      </c>
      <c r="E271" s="173" t="s">
        <v>1221</v>
      </c>
      <c r="F271" s="133">
        <v>43560</v>
      </c>
      <c r="G271" s="174">
        <v>4801266703</v>
      </c>
      <c r="H271" s="172" t="s">
        <v>181</v>
      </c>
      <c r="I271" s="149" t="s">
        <v>1855</v>
      </c>
      <c r="J271" s="172" t="s">
        <v>1854</v>
      </c>
      <c r="K271" s="152">
        <v>43563</v>
      </c>
      <c r="L271" s="152">
        <v>43871</v>
      </c>
      <c r="M271" s="129" t="str">
        <f t="shared" si="6"/>
        <v>86%</v>
      </c>
      <c r="N271" s="19"/>
    </row>
    <row r="272" spans="1:14" s="126" customFormat="1" ht="72" x14ac:dyDescent="0.25">
      <c r="A272" s="198" t="s">
        <v>1148</v>
      </c>
      <c r="B272" s="172" t="s">
        <v>1341</v>
      </c>
      <c r="C272" s="172" t="s">
        <v>1289</v>
      </c>
      <c r="D272" s="129" t="s">
        <v>1351</v>
      </c>
      <c r="E272" s="173" t="s">
        <v>1222</v>
      </c>
      <c r="F272" s="133">
        <v>43564</v>
      </c>
      <c r="G272" s="174">
        <v>1887548000</v>
      </c>
      <c r="H272" s="172" t="s">
        <v>1396</v>
      </c>
      <c r="I272" s="172" t="s">
        <v>1790</v>
      </c>
      <c r="J272" s="172" t="s">
        <v>1791</v>
      </c>
      <c r="K272" s="152">
        <v>43565</v>
      </c>
      <c r="L272" s="152">
        <v>43822</v>
      </c>
      <c r="M272" s="129" t="str">
        <f t="shared" si="6"/>
        <v>100%</v>
      </c>
      <c r="N272" s="19"/>
    </row>
    <row r="273" spans="1:14" s="126" customFormat="1" ht="48" x14ac:dyDescent="0.25">
      <c r="A273" s="198" t="s">
        <v>1149</v>
      </c>
      <c r="B273" s="124" t="s">
        <v>203</v>
      </c>
      <c r="C273" s="172" t="s">
        <v>1290</v>
      </c>
      <c r="D273" s="129" t="s">
        <v>1352</v>
      </c>
      <c r="E273" s="173" t="s">
        <v>1223</v>
      </c>
      <c r="F273" s="133">
        <v>43566</v>
      </c>
      <c r="G273" s="212" t="s">
        <v>1393</v>
      </c>
      <c r="H273" s="172" t="s">
        <v>172</v>
      </c>
      <c r="I273" s="172"/>
      <c r="J273" s="172"/>
      <c r="K273" s="152">
        <v>43566</v>
      </c>
      <c r="L273" s="152">
        <v>43931</v>
      </c>
      <c r="M273" s="129" t="str">
        <f t="shared" si="6"/>
        <v>72%</v>
      </c>
      <c r="N273" s="19"/>
    </row>
    <row r="274" spans="1:14" s="126" customFormat="1" ht="60" x14ac:dyDescent="0.25">
      <c r="A274" s="198" t="s">
        <v>1150</v>
      </c>
      <c r="B274" s="172" t="s">
        <v>1342</v>
      </c>
      <c r="C274" s="172" t="s">
        <v>1291</v>
      </c>
      <c r="D274" s="129" t="s">
        <v>1353</v>
      </c>
      <c r="E274" s="173" t="s">
        <v>1224</v>
      </c>
      <c r="F274" s="133">
        <v>43577</v>
      </c>
      <c r="G274" s="174">
        <v>150000000</v>
      </c>
      <c r="H274" s="172" t="s">
        <v>179</v>
      </c>
      <c r="I274" s="172"/>
      <c r="J274" s="172"/>
      <c r="K274" s="152">
        <v>43577</v>
      </c>
      <c r="L274" s="152">
        <v>43820</v>
      </c>
      <c r="M274" s="129" t="str">
        <f t="shared" si="6"/>
        <v>100%</v>
      </c>
      <c r="N274" s="19"/>
    </row>
    <row r="275" spans="1:14" s="126" customFormat="1" ht="24" x14ac:dyDescent="0.25">
      <c r="A275" s="198" t="s">
        <v>1151</v>
      </c>
      <c r="B275" s="129" t="s">
        <v>1049</v>
      </c>
      <c r="C275" s="172" t="s">
        <v>1292</v>
      </c>
      <c r="D275" s="129" t="s">
        <v>1354</v>
      </c>
      <c r="E275" s="173" t="s">
        <v>1225</v>
      </c>
      <c r="F275" s="133">
        <v>43578</v>
      </c>
      <c r="G275" s="174">
        <v>64319083</v>
      </c>
      <c r="H275" s="172" t="s">
        <v>180</v>
      </c>
      <c r="I275" s="172"/>
      <c r="J275" s="172"/>
      <c r="K275" s="152">
        <v>43580</v>
      </c>
      <c r="L275" s="152">
        <v>43640</v>
      </c>
      <c r="M275" s="129" t="str">
        <f t="shared" si="6"/>
        <v>100%</v>
      </c>
      <c r="N275" s="19"/>
    </row>
    <row r="276" spans="1:14" s="126" customFormat="1" ht="72" x14ac:dyDescent="0.25">
      <c r="A276" s="198" t="s">
        <v>1152</v>
      </c>
      <c r="B276" s="124" t="s">
        <v>1049</v>
      </c>
      <c r="C276" s="172" t="s">
        <v>1293</v>
      </c>
      <c r="D276" s="129" t="s">
        <v>1355</v>
      </c>
      <c r="E276" s="173" t="s">
        <v>1226</v>
      </c>
      <c r="F276" s="133">
        <v>43580</v>
      </c>
      <c r="G276" s="174">
        <v>29000173</v>
      </c>
      <c r="H276" s="172" t="s">
        <v>179</v>
      </c>
      <c r="I276" s="172"/>
      <c r="J276" s="172"/>
      <c r="K276" s="152">
        <v>43580</v>
      </c>
      <c r="L276" s="152">
        <v>43823</v>
      </c>
      <c r="M276" s="129" t="str">
        <f t="shared" si="6"/>
        <v>100%</v>
      </c>
      <c r="N276" s="19"/>
    </row>
    <row r="277" spans="1:14" s="126" customFormat="1" ht="72" x14ac:dyDescent="0.25">
      <c r="A277" s="198" t="s">
        <v>1153</v>
      </c>
      <c r="B277" s="124" t="s">
        <v>1340</v>
      </c>
      <c r="C277" s="172" t="s">
        <v>1294</v>
      </c>
      <c r="D277" s="129" t="s">
        <v>1356</v>
      </c>
      <c r="E277" s="173" t="s">
        <v>1227</v>
      </c>
      <c r="F277" s="133">
        <v>43580</v>
      </c>
      <c r="G277" s="174">
        <v>83000000</v>
      </c>
      <c r="H277" s="172" t="s">
        <v>174</v>
      </c>
      <c r="I277" s="172"/>
      <c r="J277" s="172"/>
      <c r="K277" s="152">
        <v>43581</v>
      </c>
      <c r="L277" s="152">
        <v>43733</v>
      </c>
      <c r="M277" s="129" t="str">
        <f t="shared" si="6"/>
        <v>100%</v>
      </c>
      <c r="N277" s="19"/>
    </row>
    <row r="278" spans="1:14" s="126" customFormat="1" ht="60" x14ac:dyDescent="0.25">
      <c r="A278" s="198" t="s">
        <v>1154</v>
      </c>
      <c r="B278" s="124" t="s">
        <v>203</v>
      </c>
      <c r="C278" s="172" t="s">
        <v>661</v>
      </c>
      <c r="D278" s="129" t="s">
        <v>993</v>
      </c>
      <c r="E278" s="173" t="s">
        <v>1228</v>
      </c>
      <c r="F278" s="133">
        <v>43580</v>
      </c>
      <c r="G278" s="174">
        <v>292837056</v>
      </c>
      <c r="H278" s="172" t="s">
        <v>1397</v>
      </c>
      <c r="I278" s="172"/>
      <c r="J278" s="172"/>
      <c r="K278" s="152">
        <v>43580</v>
      </c>
      <c r="L278" s="152">
        <v>43830</v>
      </c>
      <c r="M278" s="129" t="str">
        <f t="shared" si="6"/>
        <v>100%</v>
      </c>
      <c r="N278" s="19"/>
    </row>
    <row r="279" spans="1:14" s="126" customFormat="1" ht="60" x14ac:dyDescent="0.25">
      <c r="A279" s="198" t="s">
        <v>1155</v>
      </c>
      <c r="B279" s="124" t="s">
        <v>263</v>
      </c>
      <c r="C279" s="172" t="s">
        <v>1295</v>
      </c>
      <c r="D279" s="129" t="s">
        <v>1357</v>
      </c>
      <c r="E279" s="173" t="s">
        <v>1229</v>
      </c>
      <c r="F279" s="133">
        <v>43580</v>
      </c>
      <c r="G279" s="174">
        <v>7311300</v>
      </c>
      <c r="H279" s="172" t="s">
        <v>180</v>
      </c>
      <c r="I279" s="172"/>
      <c r="J279" s="172"/>
      <c r="K279" s="152">
        <v>43584</v>
      </c>
      <c r="L279" s="152">
        <v>43644</v>
      </c>
      <c r="M279" s="129" t="str">
        <f t="shared" si="6"/>
        <v>100%</v>
      </c>
      <c r="N279" s="19"/>
    </row>
    <row r="280" spans="1:14" s="126" customFormat="1" ht="48" x14ac:dyDescent="0.25">
      <c r="A280" s="198" t="s">
        <v>1156</v>
      </c>
      <c r="B280" s="124" t="s">
        <v>1049</v>
      </c>
      <c r="C280" s="172" t="s">
        <v>1296</v>
      </c>
      <c r="D280" s="129" t="s">
        <v>1358</v>
      </c>
      <c r="E280" s="173" t="s">
        <v>1230</v>
      </c>
      <c r="F280" s="133">
        <v>43584</v>
      </c>
      <c r="G280" s="174">
        <v>19687500</v>
      </c>
      <c r="H280" s="172" t="s">
        <v>181</v>
      </c>
      <c r="I280" s="172"/>
      <c r="J280" s="172"/>
      <c r="K280" s="152">
        <v>43585</v>
      </c>
      <c r="L280" s="152">
        <v>43798</v>
      </c>
      <c r="M280" s="129" t="str">
        <f t="shared" si="6"/>
        <v>100%</v>
      </c>
      <c r="N280" s="19"/>
    </row>
    <row r="281" spans="1:14" s="126" customFormat="1" ht="84" x14ac:dyDescent="0.25">
      <c r="A281" s="198" t="s">
        <v>1157</v>
      </c>
      <c r="B281" s="124" t="s">
        <v>1340</v>
      </c>
      <c r="C281" s="172" t="s">
        <v>1297</v>
      </c>
      <c r="D281" s="129" t="s">
        <v>1359</v>
      </c>
      <c r="E281" s="173" t="s">
        <v>1231</v>
      </c>
      <c r="F281" s="133">
        <v>43584</v>
      </c>
      <c r="G281" s="174">
        <v>7140000</v>
      </c>
      <c r="H281" s="172" t="s">
        <v>181</v>
      </c>
      <c r="I281" s="172"/>
      <c r="J281" s="172"/>
      <c r="K281" s="152">
        <v>43585</v>
      </c>
      <c r="L281" s="152">
        <v>43798</v>
      </c>
      <c r="M281" s="129" t="str">
        <f t="shared" si="6"/>
        <v>100%</v>
      </c>
      <c r="N281" s="19"/>
    </row>
    <row r="282" spans="1:14" s="126" customFormat="1" ht="84" x14ac:dyDescent="0.25">
      <c r="A282" s="198" t="s">
        <v>1158</v>
      </c>
      <c r="B282" s="172" t="s">
        <v>1340</v>
      </c>
      <c r="C282" s="172" t="s">
        <v>1298</v>
      </c>
      <c r="D282" s="129" t="s">
        <v>1360</v>
      </c>
      <c r="E282" s="173" t="s">
        <v>1232</v>
      </c>
      <c r="F282" s="133">
        <v>43585</v>
      </c>
      <c r="G282" s="174">
        <v>1000000000</v>
      </c>
      <c r="H282" s="172" t="s">
        <v>179</v>
      </c>
      <c r="I282" s="172"/>
      <c r="J282" s="172"/>
      <c r="K282" s="152">
        <v>43586</v>
      </c>
      <c r="L282" s="152">
        <v>43830</v>
      </c>
      <c r="M282" s="129" t="str">
        <f t="shared" si="6"/>
        <v>100%</v>
      </c>
      <c r="N282" s="19"/>
    </row>
    <row r="283" spans="1:14" s="126" customFormat="1" ht="72" x14ac:dyDescent="0.25">
      <c r="A283" s="198" t="s">
        <v>1159</v>
      </c>
      <c r="B283" s="124" t="s">
        <v>1340</v>
      </c>
      <c r="C283" s="172" t="s">
        <v>1101</v>
      </c>
      <c r="D283" s="129" t="s">
        <v>1124</v>
      </c>
      <c r="E283" s="173" t="s">
        <v>1233</v>
      </c>
      <c r="F283" s="133">
        <v>43585</v>
      </c>
      <c r="G283" s="174">
        <v>137171288</v>
      </c>
      <c r="H283" s="172" t="s">
        <v>179</v>
      </c>
      <c r="I283" s="172"/>
      <c r="J283" s="172"/>
      <c r="K283" s="152">
        <v>43585</v>
      </c>
      <c r="L283" s="152">
        <v>43828</v>
      </c>
      <c r="M283" s="129" t="str">
        <f t="shared" si="6"/>
        <v>100%</v>
      </c>
      <c r="N283" s="19"/>
    </row>
    <row r="284" spans="1:14" s="126" customFormat="1" ht="60" x14ac:dyDescent="0.25">
      <c r="A284" s="198" t="s">
        <v>1160</v>
      </c>
      <c r="B284" s="124" t="s">
        <v>243</v>
      </c>
      <c r="C284" s="172" t="s">
        <v>1299</v>
      </c>
      <c r="D284" s="129" t="s">
        <v>1361</v>
      </c>
      <c r="E284" s="173" t="s">
        <v>1234</v>
      </c>
      <c r="F284" s="133">
        <v>43585</v>
      </c>
      <c r="G284" s="174">
        <v>36000000</v>
      </c>
      <c r="H284" s="172" t="s">
        <v>179</v>
      </c>
      <c r="I284" s="172"/>
      <c r="J284" s="172"/>
      <c r="K284" s="152">
        <v>43585</v>
      </c>
      <c r="L284" s="152">
        <v>43828</v>
      </c>
      <c r="M284" s="129" t="str">
        <f t="shared" si="6"/>
        <v>100%</v>
      </c>
      <c r="N284" s="19"/>
    </row>
    <row r="285" spans="1:14" s="126" customFormat="1" ht="60" x14ac:dyDescent="0.25">
      <c r="A285" s="198" t="s">
        <v>1161</v>
      </c>
      <c r="B285" s="124" t="s">
        <v>203</v>
      </c>
      <c r="C285" s="172" t="s">
        <v>614</v>
      </c>
      <c r="D285" s="129" t="s">
        <v>855</v>
      </c>
      <c r="E285" s="173" t="s">
        <v>1235</v>
      </c>
      <c r="F285" s="133">
        <v>43585</v>
      </c>
      <c r="G285" s="174">
        <v>97295588</v>
      </c>
      <c r="H285" s="172" t="s">
        <v>1007</v>
      </c>
      <c r="I285" s="172" t="s">
        <v>1599</v>
      </c>
      <c r="J285" s="172" t="s">
        <v>1418</v>
      </c>
      <c r="K285" s="152">
        <v>43586</v>
      </c>
      <c r="L285" s="152">
        <v>43769</v>
      </c>
      <c r="M285" s="129" t="str">
        <f t="shared" si="6"/>
        <v>100%</v>
      </c>
      <c r="N285" s="19"/>
    </row>
    <row r="286" spans="1:14" s="126" customFormat="1" ht="48" x14ac:dyDescent="0.25">
      <c r="A286" s="198" t="s">
        <v>1162</v>
      </c>
      <c r="B286" s="124" t="s">
        <v>203</v>
      </c>
      <c r="C286" s="172" t="s">
        <v>614</v>
      </c>
      <c r="D286" s="129" t="s">
        <v>855</v>
      </c>
      <c r="E286" s="173" t="s">
        <v>148</v>
      </c>
      <c r="F286" s="133">
        <v>43585</v>
      </c>
      <c r="G286" s="174">
        <v>20408516</v>
      </c>
      <c r="H286" s="172" t="s">
        <v>1007</v>
      </c>
      <c r="I286" s="172" t="s">
        <v>1599</v>
      </c>
      <c r="J286" s="172" t="s">
        <v>1418</v>
      </c>
      <c r="K286" s="152">
        <v>43586</v>
      </c>
      <c r="L286" s="152">
        <v>43769</v>
      </c>
      <c r="M286" s="129" t="str">
        <f t="shared" si="6"/>
        <v>100%</v>
      </c>
      <c r="N286" s="19"/>
    </row>
    <row r="287" spans="1:14" s="126" customFormat="1" ht="72" x14ac:dyDescent="0.25">
      <c r="A287" s="198" t="s">
        <v>1163</v>
      </c>
      <c r="B287" s="124" t="s">
        <v>203</v>
      </c>
      <c r="C287" s="172" t="s">
        <v>614</v>
      </c>
      <c r="D287" s="129" t="s">
        <v>855</v>
      </c>
      <c r="E287" s="173" t="s">
        <v>1236</v>
      </c>
      <c r="F287" s="133">
        <v>43585</v>
      </c>
      <c r="G287" s="174">
        <v>24151260</v>
      </c>
      <c r="H287" s="172" t="s">
        <v>1007</v>
      </c>
      <c r="I287" s="172" t="s">
        <v>1599</v>
      </c>
      <c r="J287" s="172" t="s">
        <v>1418</v>
      </c>
      <c r="K287" s="152">
        <v>43586</v>
      </c>
      <c r="L287" s="152">
        <v>43769</v>
      </c>
      <c r="M287" s="129" t="str">
        <f t="shared" si="6"/>
        <v>100%</v>
      </c>
      <c r="N287" s="19"/>
    </row>
    <row r="288" spans="1:14" s="126" customFormat="1" ht="60" x14ac:dyDescent="0.25">
      <c r="A288" s="198" t="s">
        <v>1164</v>
      </c>
      <c r="B288" s="124" t="s">
        <v>203</v>
      </c>
      <c r="C288" s="172" t="s">
        <v>614</v>
      </c>
      <c r="D288" s="129" t="s">
        <v>855</v>
      </c>
      <c r="E288" s="173" t="s">
        <v>1237</v>
      </c>
      <c r="F288" s="133">
        <v>43585</v>
      </c>
      <c r="G288" s="174">
        <v>24275364</v>
      </c>
      <c r="H288" s="172" t="s">
        <v>1007</v>
      </c>
      <c r="I288" s="172" t="s">
        <v>1601</v>
      </c>
      <c r="J288" s="172" t="s">
        <v>1418</v>
      </c>
      <c r="K288" s="152">
        <v>43586</v>
      </c>
      <c r="L288" s="152">
        <v>43769</v>
      </c>
      <c r="M288" s="129" t="str">
        <f t="shared" si="6"/>
        <v>100%</v>
      </c>
      <c r="N288" s="19"/>
    </row>
    <row r="289" spans="1:14" s="126" customFormat="1" ht="48" x14ac:dyDescent="0.25">
      <c r="A289" s="198" t="s">
        <v>1165</v>
      </c>
      <c r="B289" s="124" t="s">
        <v>1343</v>
      </c>
      <c r="C289" s="172" t="s">
        <v>1300</v>
      </c>
      <c r="D289" s="129" t="s">
        <v>1362</v>
      </c>
      <c r="E289" s="173" t="s">
        <v>1238</v>
      </c>
      <c r="F289" s="133">
        <v>43585</v>
      </c>
      <c r="G289" s="174">
        <v>201496244</v>
      </c>
      <c r="H289" s="172" t="s">
        <v>1398</v>
      </c>
      <c r="I289" s="172"/>
      <c r="J289" s="172"/>
      <c r="K289" s="152">
        <v>43587</v>
      </c>
      <c r="L289" s="152">
        <v>43830</v>
      </c>
      <c r="M289" s="129" t="str">
        <f t="shared" si="6"/>
        <v>100%</v>
      </c>
      <c r="N289" s="19"/>
    </row>
    <row r="290" spans="1:14" s="126" customFormat="1" ht="48" x14ac:dyDescent="0.25">
      <c r="A290" s="198" t="s">
        <v>1166</v>
      </c>
      <c r="B290" s="124" t="s">
        <v>203</v>
      </c>
      <c r="C290" s="172" t="s">
        <v>1301</v>
      </c>
      <c r="D290" s="129" t="s">
        <v>1363</v>
      </c>
      <c r="E290" s="173" t="s">
        <v>1239</v>
      </c>
      <c r="F290" s="133">
        <v>43585</v>
      </c>
      <c r="G290" s="212" t="s">
        <v>1394</v>
      </c>
      <c r="H290" s="172" t="s">
        <v>172</v>
      </c>
      <c r="I290" s="172"/>
      <c r="J290" s="172"/>
      <c r="K290" s="152">
        <v>43585</v>
      </c>
      <c r="L290" s="152">
        <v>43950</v>
      </c>
      <c r="M290" s="129" t="str">
        <f t="shared" si="6"/>
        <v>67%</v>
      </c>
      <c r="N290" s="19"/>
    </row>
    <row r="291" spans="1:14" s="126" customFormat="1" ht="60" x14ac:dyDescent="0.25">
      <c r="A291" s="198" t="s">
        <v>1167</v>
      </c>
      <c r="B291" s="124" t="s">
        <v>1339</v>
      </c>
      <c r="C291" s="172" t="s">
        <v>1302</v>
      </c>
      <c r="D291" s="129" t="s">
        <v>1364</v>
      </c>
      <c r="E291" s="173" t="s">
        <v>1240</v>
      </c>
      <c r="F291" s="133">
        <v>43588</v>
      </c>
      <c r="G291" s="174">
        <v>19800000</v>
      </c>
      <c r="H291" s="172" t="s">
        <v>1399</v>
      </c>
      <c r="I291" s="172"/>
      <c r="J291" s="172"/>
      <c r="K291" s="152">
        <v>43591</v>
      </c>
      <c r="L291" s="152">
        <v>43605</v>
      </c>
      <c r="M291" s="129" t="str">
        <f t="shared" si="6"/>
        <v>100%</v>
      </c>
      <c r="N291" s="19"/>
    </row>
    <row r="292" spans="1:14" s="126" customFormat="1" ht="84" x14ac:dyDescent="0.25">
      <c r="A292" s="198" t="s">
        <v>1168</v>
      </c>
      <c r="B292" s="124" t="s">
        <v>1344</v>
      </c>
      <c r="C292" s="172" t="s">
        <v>1303</v>
      </c>
      <c r="D292" s="129" t="s">
        <v>1365</v>
      </c>
      <c r="E292" s="173" t="s">
        <v>1241</v>
      </c>
      <c r="F292" s="133">
        <v>43588</v>
      </c>
      <c r="G292" s="174">
        <v>12500000</v>
      </c>
      <c r="H292" s="172" t="s">
        <v>174</v>
      </c>
      <c r="I292" s="172"/>
      <c r="J292" s="172"/>
      <c r="K292" s="152">
        <v>43588</v>
      </c>
      <c r="L292" s="152">
        <v>43740</v>
      </c>
      <c r="M292" s="129" t="str">
        <f t="shared" si="6"/>
        <v>100%</v>
      </c>
      <c r="N292" s="19"/>
    </row>
    <row r="293" spans="1:14" s="126" customFormat="1" ht="72" x14ac:dyDescent="0.25">
      <c r="A293" s="198" t="s">
        <v>1169</v>
      </c>
      <c r="B293" s="124" t="s">
        <v>1344</v>
      </c>
      <c r="C293" s="172" t="s">
        <v>1304</v>
      </c>
      <c r="D293" s="129" t="s">
        <v>1366</v>
      </c>
      <c r="E293" s="173" t="s">
        <v>1242</v>
      </c>
      <c r="F293" s="133">
        <v>43588</v>
      </c>
      <c r="G293" s="174">
        <v>12500000</v>
      </c>
      <c r="H293" s="172" t="s">
        <v>174</v>
      </c>
      <c r="I293" s="172"/>
      <c r="J293" s="172"/>
      <c r="K293" s="152">
        <v>43588</v>
      </c>
      <c r="L293" s="152">
        <v>43740</v>
      </c>
      <c r="M293" s="129" t="str">
        <f t="shared" si="6"/>
        <v>100%</v>
      </c>
      <c r="N293" s="19"/>
    </row>
    <row r="294" spans="1:14" s="126" customFormat="1" ht="96" x14ac:dyDescent="0.25">
      <c r="A294" s="198" t="s">
        <v>1170</v>
      </c>
      <c r="B294" s="124" t="s">
        <v>1344</v>
      </c>
      <c r="C294" s="172" t="s">
        <v>1305</v>
      </c>
      <c r="D294" s="129" t="s">
        <v>1367</v>
      </c>
      <c r="E294" s="173" t="s">
        <v>1243</v>
      </c>
      <c r="F294" s="133">
        <v>43591</v>
      </c>
      <c r="G294" s="174">
        <v>12500000</v>
      </c>
      <c r="H294" s="172" t="s">
        <v>174</v>
      </c>
      <c r="I294" s="172"/>
      <c r="J294" s="172"/>
      <c r="K294" s="152">
        <v>43591</v>
      </c>
      <c r="L294" s="152">
        <v>43743</v>
      </c>
      <c r="M294" s="129" t="str">
        <f t="shared" si="6"/>
        <v>100%</v>
      </c>
      <c r="N294" s="19"/>
    </row>
    <row r="295" spans="1:14" s="126" customFormat="1" ht="48" x14ac:dyDescent="0.25">
      <c r="A295" s="198" t="s">
        <v>1171</v>
      </c>
      <c r="B295" s="124" t="s">
        <v>1049</v>
      </c>
      <c r="C295" s="172" t="s">
        <v>1306</v>
      </c>
      <c r="D295" s="129" t="s">
        <v>1368</v>
      </c>
      <c r="E295" s="173" t="s">
        <v>1244</v>
      </c>
      <c r="F295" s="133">
        <v>43591</v>
      </c>
      <c r="G295" s="174">
        <v>19687500</v>
      </c>
      <c r="H295" s="172" t="s">
        <v>181</v>
      </c>
      <c r="I295" s="172"/>
      <c r="J295" s="172"/>
      <c r="K295" s="152">
        <v>43591</v>
      </c>
      <c r="L295" s="152">
        <v>43804</v>
      </c>
      <c r="M295" s="129" t="str">
        <f t="shared" si="6"/>
        <v>100%</v>
      </c>
      <c r="N295" s="19"/>
    </row>
    <row r="296" spans="1:14" s="126" customFormat="1" ht="36" x14ac:dyDescent="0.25">
      <c r="A296" s="198" t="s">
        <v>1172</v>
      </c>
      <c r="B296" s="124" t="s">
        <v>1343</v>
      </c>
      <c r="C296" s="172" t="s">
        <v>1307</v>
      </c>
      <c r="D296" s="129" t="s">
        <v>1369</v>
      </c>
      <c r="E296" s="201" t="s">
        <v>1245</v>
      </c>
      <c r="F296" s="133">
        <v>43594</v>
      </c>
      <c r="G296" s="174">
        <v>8467445</v>
      </c>
      <c r="H296" s="172" t="s">
        <v>180</v>
      </c>
      <c r="I296" s="172"/>
      <c r="J296" s="172"/>
      <c r="K296" s="152">
        <v>43594</v>
      </c>
      <c r="L296" s="152">
        <v>43654</v>
      </c>
      <c r="M296" s="129" t="str">
        <f t="shared" si="6"/>
        <v>100%</v>
      </c>
      <c r="N296" s="19"/>
    </row>
    <row r="297" spans="1:14" s="126" customFormat="1" ht="84" x14ac:dyDescent="0.25">
      <c r="A297" s="198" t="s">
        <v>1173</v>
      </c>
      <c r="B297" s="124" t="s">
        <v>243</v>
      </c>
      <c r="C297" s="172" t="s">
        <v>202</v>
      </c>
      <c r="D297" s="129" t="s">
        <v>199</v>
      </c>
      <c r="E297" s="201" t="s">
        <v>1246</v>
      </c>
      <c r="F297" s="133">
        <v>43594</v>
      </c>
      <c r="G297" s="174">
        <v>900450000</v>
      </c>
      <c r="H297" s="172" t="s">
        <v>1007</v>
      </c>
      <c r="I297" s="172" t="s">
        <v>1591</v>
      </c>
      <c r="J297" s="172" t="s">
        <v>1592</v>
      </c>
      <c r="K297" s="152">
        <v>43594</v>
      </c>
      <c r="L297" s="152">
        <v>43746</v>
      </c>
      <c r="M297" s="129" t="str">
        <f t="shared" si="6"/>
        <v>100%</v>
      </c>
      <c r="N297" s="19"/>
    </row>
    <row r="298" spans="1:14" s="126" customFormat="1" ht="60" x14ac:dyDescent="0.25">
      <c r="A298" s="198" t="s">
        <v>1174</v>
      </c>
      <c r="B298" s="124" t="s">
        <v>1343</v>
      </c>
      <c r="C298" s="172" t="s">
        <v>1308</v>
      </c>
      <c r="D298" s="129" t="s">
        <v>1370</v>
      </c>
      <c r="E298" s="201" t="s">
        <v>1247</v>
      </c>
      <c r="F298" s="133">
        <v>43595</v>
      </c>
      <c r="G298" s="175">
        <v>50000000</v>
      </c>
      <c r="H298" s="129" t="s">
        <v>174</v>
      </c>
      <c r="I298" s="172"/>
      <c r="J298" s="172"/>
      <c r="K298" s="152">
        <v>43595</v>
      </c>
      <c r="L298" s="152">
        <v>43747</v>
      </c>
      <c r="M298" s="129" t="str">
        <f t="shared" si="6"/>
        <v>100%</v>
      </c>
      <c r="N298" s="19"/>
    </row>
    <row r="299" spans="1:14" s="126" customFormat="1" ht="60" x14ac:dyDescent="0.25">
      <c r="A299" s="198" t="s">
        <v>1175</v>
      </c>
      <c r="B299" s="124" t="s">
        <v>1342</v>
      </c>
      <c r="C299" s="172" t="s">
        <v>1309</v>
      </c>
      <c r="D299" s="129" t="s">
        <v>1371</v>
      </c>
      <c r="E299" s="201" t="s">
        <v>1248</v>
      </c>
      <c r="F299" s="133">
        <v>43598</v>
      </c>
      <c r="G299" s="175">
        <v>50000000</v>
      </c>
      <c r="H299" s="129" t="s">
        <v>1007</v>
      </c>
      <c r="I299" s="172"/>
      <c r="J299" s="172"/>
      <c r="K299" s="152">
        <v>43598</v>
      </c>
      <c r="L299" s="152">
        <v>43720</v>
      </c>
      <c r="M299" s="129" t="str">
        <f t="shared" si="6"/>
        <v>100%</v>
      </c>
      <c r="N299" s="19"/>
    </row>
    <row r="300" spans="1:14" s="126" customFormat="1" ht="60" x14ac:dyDescent="0.25">
      <c r="A300" s="198" t="s">
        <v>1176</v>
      </c>
      <c r="B300" s="124" t="s">
        <v>1339</v>
      </c>
      <c r="C300" s="172" t="s">
        <v>67</v>
      </c>
      <c r="D300" s="129" t="s">
        <v>962</v>
      </c>
      <c r="E300" s="201" t="s">
        <v>1249</v>
      </c>
      <c r="F300" s="133">
        <v>43599</v>
      </c>
      <c r="G300" s="175">
        <v>200000000</v>
      </c>
      <c r="H300" s="129" t="s">
        <v>180</v>
      </c>
      <c r="I300" s="172" t="s">
        <v>1421</v>
      </c>
      <c r="J300" s="172" t="s">
        <v>1422</v>
      </c>
      <c r="K300" s="152">
        <v>43567</v>
      </c>
      <c r="L300" s="152">
        <v>43688</v>
      </c>
      <c r="M300" s="129" t="str">
        <f t="shared" si="6"/>
        <v>100%</v>
      </c>
      <c r="N300" s="19"/>
    </row>
    <row r="301" spans="1:14" s="126" customFormat="1" ht="72" x14ac:dyDescent="0.25">
      <c r="A301" s="198" t="s">
        <v>1177</v>
      </c>
      <c r="B301" s="172" t="s">
        <v>1343</v>
      </c>
      <c r="C301" s="172" t="s">
        <v>1310</v>
      </c>
      <c r="D301" s="129" t="s">
        <v>1372</v>
      </c>
      <c r="E301" s="201" t="s">
        <v>1250</v>
      </c>
      <c r="F301" s="133">
        <v>43599</v>
      </c>
      <c r="G301" s="175">
        <v>22400000</v>
      </c>
      <c r="H301" s="172" t="s">
        <v>1400</v>
      </c>
      <c r="I301" s="172"/>
      <c r="J301" s="172"/>
      <c r="K301" s="152">
        <v>43599</v>
      </c>
      <c r="L301" s="152">
        <v>43830</v>
      </c>
      <c r="M301" s="129" t="str">
        <f t="shared" si="6"/>
        <v>100%</v>
      </c>
      <c r="N301" s="19"/>
    </row>
    <row r="302" spans="1:14" s="126" customFormat="1" ht="60" x14ac:dyDescent="0.25">
      <c r="A302" s="198" t="s">
        <v>1178</v>
      </c>
      <c r="B302" s="124" t="s">
        <v>263</v>
      </c>
      <c r="C302" s="172" t="s">
        <v>1311</v>
      </c>
      <c r="D302" s="129" t="s">
        <v>1373</v>
      </c>
      <c r="E302" s="201" t="s">
        <v>1251</v>
      </c>
      <c r="F302" s="133">
        <v>43600</v>
      </c>
      <c r="G302" s="175">
        <v>280000000</v>
      </c>
      <c r="H302" s="129" t="s">
        <v>181</v>
      </c>
      <c r="I302" s="172"/>
      <c r="J302" s="172"/>
      <c r="K302" s="152">
        <v>43600</v>
      </c>
      <c r="L302" s="152">
        <v>43813</v>
      </c>
      <c r="M302" s="129" t="str">
        <f t="shared" si="6"/>
        <v>100%</v>
      </c>
      <c r="N302" s="19"/>
    </row>
    <row r="303" spans="1:14" s="126" customFormat="1" ht="45" customHeight="1" x14ac:dyDescent="0.25">
      <c r="A303" s="198" t="s">
        <v>1179</v>
      </c>
      <c r="B303" s="124" t="s">
        <v>1339</v>
      </c>
      <c r="C303" s="172" t="s">
        <v>1312</v>
      </c>
      <c r="D303" s="129" t="s">
        <v>1374</v>
      </c>
      <c r="E303" s="201" t="s">
        <v>1252</v>
      </c>
      <c r="F303" s="133">
        <v>43601</v>
      </c>
      <c r="G303" s="175">
        <v>1438905699</v>
      </c>
      <c r="H303" s="129" t="s">
        <v>180</v>
      </c>
      <c r="I303" s="172" t="s">
        <v>1590</v>
      </c>
      <c r="J303" s="172" t="s">
        <v>1422</v>
      </c>
      <c r="K303" s="152">
        <v>43609</v>
      </c>
      <c r="L303" s="152">
        <v>43729</v>
      </c>
      <c r="M303" s="129" t="str">
        <f t="shared" si="6"/>
        <v>100%</v>
      </c>
      <c r="N303" s="19"/>
    </row>
    <row r="304" spans="1:14" s="126" customFormat="1" ht="60" x14ac:dyDescent="0.25">
      <c r="A304" s="198" t="s">
        <v>1180</v>
      </c>
      <c r="B304" s="124" t="s">
        <v>1049</v>
      </c>
      <c r="C304" s="172" t="s">
        <v>131</v>
      </c>
      <c r="D304" s="129" t="s">
        <v>924</v>
      </c>
      <c r="E304" s="201" t="s">
        <v>1253</v>
      </c>
      <c r="F304" s="133">
        <v>43601</v>
      </c>
      <c r="G304" s="175">
        <v>375000000</v>
      </c>
      <c r="H304" s="129" t="s">
        <v>181</v>
      </c>
      <c r="I304" s="172" t="s">
        <v>1813</v>
      </c>
      <c r="J304" s="172" t="s">
        <v>1821</v>
      </c>
      <c r="K304" s="152">
        <v>43602</v>
      </c>
      <c r="L304" s="152">
        <v>43830</v>
      </c>
      <c r="M304" s="129" t="str">
        <f t="shared" si="6"/>
        <v>100%</v>
      </c>
      <c r="N304" s="19"/>
    </row>
    <row r="305" spans="1:14" s="126" customFormat="1" ht="60" x14ac:dyDescent="0.25">
      <c r="A305" s="198" t="s">
        <v>1181</v>
      </c>
      <c r="B305" s="129" t="s">
        <v>1340</v>
      </c>
      <c r="C305" s="172" t="s">
        <v>1313</v>
      </c>
      <c r="D305" s="129" t="s">
        <v>1375</v>
      </c>
      <c r="E305" s="201" t="s">
        <v>1254</v>
      </c>
      <c r="F305" s="133">
        <v>43602</v>
      </c>
      <c r="G305" s="175">
        <v>400000000</v>
      </c>
      <c r="H305" s="129" t="s">
        <v>181</v>
      </c>
      <c r="I305" s="172"/>
      <c r="J305" s="172"/>
      <c r="K305" s="152">
        <v>43602</v>
      </c>
      <c r="L305" s="152">
        <v>43815</v>
      </c>
      <c r="M305" s="129" t="str">
        <f t="shared" si="6"/>
        <v>100%</v>
      </c>
      <c r="N305" s="19"/>
    </row>
    <row r="306" spans="1:14" s="126" customFormat="1" ht="48" x14ac:dyDescent="0.25">
      <c r="A306" s="198" t="s">
        <v>1182</v>
      </c>
      <c r="B306" s="124" t="s">
        <v>263</v>
      </c>
      <c r="C306" s="172" t="s">
        <v>1314</v>
      </c>
      <c r="D306" s="129" t="s">
        <v>1376</v>
      </c>
      <c r="E306" s="201" t="s">
        <v>1255</v>
      </c>
      <c r="F306" s="133">
        <v>43602</v>
      </c>
      <c r="G306" s="175">
        <v>250000000</v>
      </c>
      <c r="H306" s="172" t="s">
        <v>1401</v>
      </c>
      <c r="I306" s="172"/>
      <c r="J306" s="172"/>
      <c r="K306" s="152">
        <v>43602</v>
      </c>
      <c r="L306" s="152">
        <v>43830</v>
      </c>
      <c r="M306" s="129" t="str">
        <f t="shared" si="6"/>
        <v>100%</v>
      </c>
      <c r="N306" s="19"/>
    </row>
    <row r="307" spans="1:14" s="126" customFormat="1" ht="72" x14ac:dyDescent="0.25">
      <c r="A307" s="198" t="s">
        <v>1183</v>
      </c>
      <c r="B307" s="124" t="s">
        <v>1345</v>
      </c>
      <c r="C307" s="172" t="s">
        <v>1315</v>
      </c>
      <c r="D307" s="129" t="s">
        <v>1377</v>
      </c>
      <c r="E307" s="201" t="s">
        <v>1256</v>
      </c>
      <c r="F307" s="133">
        <v>43602</v>
      </c>
      <c r="G307" s="175">
        <v>13700000</v>
      </c>
      <c r="H307" s="172" t="s">
        <v>1402</v>
      </c>
      <c r="I307" s="172"/>
      <c r="J307" s="172"/>
      <c r="K307" s="152">
        <v>43602</v>
      </c>
      <c r="L307" s="152">
        <v>43741</v>
      </c>
      <c r="M307" s="129" t="str">
        <f t="shared" si="6"/>
        <v>100%</v>
      </c>
      <c r="N307" s="19"/>
    </row>
    <row r="308" spans="1:14" s="126" customFormat="1" ht="84" x14ac:dyDescent="0.25">
      <c r="A308" s="198" t="s">
        <v>1184</v>
      </c>
      <c r="B308" s="172" t="s">
        <v>1340</v>
      </c>
      <c r="C308" s="172" t="s">
        <v>1316</v>
      </c>
      <c r="D308" s="129" t="s">
        <v>1378</v>
      </c>
      <c r="E308" s="201" t="s">
        <v>1257</v>
      </c>
      <c r="F308" s="133">
        <v>43602</v>
      </c>
      <c r="G308" s="175">
        <v>10855000</v>
      </c>
      <c r="H308" s="172" t="s">
        <v>1403</v>
      </c>
      <c r="I308" s="172"/>
      <c r="J308" s="172"/>
      <c r="K308" s="152">
        <v>43602</v>
      </c>
      <c r="L308" s="152">
        <v>43799</v>
      </c>
      <c r="M308" s="129" t="str">
        <f t="shared" si="6"/>
        <v>100%</v>
      </c>
      <c r="N308" s="19"/>
    </row>
    <row r="309" spans="1:14" s="126" customFormat="1" ht="36" x14ac:dyDescent="0.25">
      <c r="A309" s="198" t="s">
        <v>1185</v>
      </c>
      <c r="B309" s="124" t="s">
        <v>243</v>
      </c>
      <c r="C309" s="172" t="s">
        <v>1317</v>
      </c>
      <c r="D309" s="129" t="s">
        <v>1379</v>
      </c>
      <c r="E309" s="201" t="s">
        <v>1258</v>
      </c>
      <c r="F309" s="133">
        <v>43605</v>
      </c>
      <c r="G309" s="175">
        <v>67727505</v>
      </c>
      <c r="H309" s="129" t="s">
        <v>181</v>
      </c>
      <c r="I309" s="172"/>
      <c r="J309" s="172"/>
      <c r="K309" s="152">
        <v>43607</v>
      </c>
      <c r="L309" s="152">
        <v>43820</v>
      </c>
      <c r="M309" s="129" t="str">
        <f t="shared" si="6"/>
        <v>100%</v>
      </c>
      <c r="N309" s="19"/>
    </row>
    <row r="310" spans="1:14" s="126" customFormat="1" ht="48" x14ac:dyDescent="0.25">
      <c r="A310" s="198" t="s">
        <v>1186</v>
      </c>
      <c r="B310" s="124" t="s">
        <v>1340</v>
      </c>
      <c r="C310" s="172" t="s">
        <v>1318</v>
      </c>
      <c r="D310" s="129" t="s">
        <v>1380</v>
      </c>
      <c r="E310" s="201" t="s">
        <v>1259</v>
      </c>
      <c r="F310" s="133">
        <v>43607</v>
      </c>
      <c r="G310" s="175">
        <v>60000000</v>
      </c>
      <c r="H310" s="129" t="s">
        <v>181</v>
      </c>
      <c r="I310" s="172"/>
      <c r="J310" s="172"/>
      <c r="K310" s="152">
        <v>43607</v>
      </c>
      <c r="L310" s="152">
        <v>43820</v>
      </c>
      <c r="M310" s="129" t="str">
        <f t="shared" si="6"/>
        <v>100%</v>
      </c>
      <c r="N310" s="19"/>
    </row>
    <row r="311" spans="1:14" s="126" customFormat="1" ht="48" x14ac:dyDescent="0.25">
      <c r="A311" s="198" t="s">
        <v>1187</v>
      </c>
      <c r="B311" s="129" t="s">
        <v>194</v>
      </c>
      <c r="C311" s="172" t="s">
        <v>1319</v>
      </c>
      <c r="D311" s="129" t="s">
        <v>1381</v>
      </c>
      <c r="E311" s="201" t="s">
        <v>1260</v>
      </c>
      <c r="F311" s="133">
        <v>43607</v>
      </c>
      <c r="G311" s="175">
        <v>53391191</v>
      </c>
      <c r="H311" s="172" t="s">
        <v>1404</v>
      </c>
      <c r="I311" s="172"/>
      <c r="J311" s="172"/>
      <c r="K311" s="152">
        <v>43609</v>
      </c>
      <c r="L311" s="152">
        <v>43830</v>
      </c>
      <c r="M311" s="129" t="str">
        <f t="shared" si="6"/>
        <v>100%</v>
      </c>
      <c r="N311" s="19"/>
    </row>
    <row r="312" spans="1:14" s="126" customFormat="1" ht="48" x14ac:dyDescent="0.25">
      <c r="A312" s="198" t="s">
        <v>1188</v>
      </c>
      <c r="B312" s="124" t="s">
        <v>243</v>
      </c>
      <c r="C312" s="172" t="s">
        <v>332</v>
      </c>
      <c r="D312" s="129" t="s">
        <v>905</v>
      </c>
      <c r="E312" s="201" t="s">
        <v>1261</v>
      </c>
      <c r="F312" s="133">
        <v>43609</v>
      </c>
      <c r="G312" s="175">
        <v>44800000</v>
      </c>
      <c r="H312" s="129" t="s">
        <v>181</v>
      </c>
      <c r="I312" s="172"/>
      <c r="J312" s="172"/>
      <c r="K312" s="152">
        <v>43612</v>
      </c>
      <c r="L312" s="152">
        <v>43825</v>
      </c>
      <c r="M312" s="129" t="str">
        <f t="shared" si="6"/>
        <v>100%</v>
      </c>
      <c r="N312" s="19"/>
    </row>
    <row r="313" spans="1:14" s="126" customFormat="1" ht="36" x14ac:dyDescent="0.25">
      <c r="A313" s="198" t="s">
        <v>1189</v>
      </c>
      <c r="B313" s="124" t="s">
        <v>263</v>
      </c>
      <c r="C313" s="172" t="s">
        <v>1320</v>
      </c>
      <c r="D313" s="129" t="s">
        <v>1382</v>
      </c>
      <c r="E313" s="201" t="s">
        <v>1262</v>
      </c>
      <c r="F313" s="133">
        <v>43612</v>
      </c>
      <c r="G313" s="175">
        <v>13650000</v>
      </c>
      <c r="H313" s="172" t="s">
        <v>1405</v>
      </c>
      <c r="I313" s="172"/>
      <c r="J313" s="172"/>
      <c r="K313" s="152">
        <v>43612</v>
      </c>
      <c r="L313" s="152">
        <v>43808</v>
      </c>
      <c r="M313" s="129" t="str">
        <f t="shared" si="6"/>
        <v>100%</v>
      </c>
      <c r="N313" s="19"/>
    </row>
    <row r="314" spans="1:14" s="126" customFormat="1" ht="36" x14ac:dyDescent="0.25">
      <c r="A314" s="198" t="s">
        <v>1190</v>
      </c>
      <c r="B314" s="124" t="s">
        <v>243</v>
      </c>
      <c r="C314" s="172" t="s">
        <v>1321</v>
      </c>
      <c r="D314" s="129" t="s">
        <v>1383</v>
      </c>
      <c r="E314" s="201" t="s">
        <v>1263</v>
      </c>
      <c r="F314" s="133">
        <v>43612</v>
      </c>
      <c r="G314" s="175">
        <v>12616485</v>
      </c>
      <c r="H314" s="129" t="s">
        <v>181</v>
      </c>
      <c r="I314" s="172"/>
      <c r="J314" s="172"/>
      <c r="K314" s="152">
        <v>43616</v>
      </c>
      <c r="L314" s="152">
        <v>43830</v>
      </c>
      <c r="M314" s="129" t="str">
        <f t="shared" si="6"/>
        <v>100%</v>
      </c>
      <c r="N314" s="19"/>
    </row>
    <row r="315" spans="1:14" s="126" customFormat="1" ht="120" x14ac:dyDescent="0.25">
      <c r="A315" s="198" t="s">
        <v>1191</v>
      </c>
      <c r="B315" s="124" t="s">
        <v>194</v>
      </c>
      <c r="C315" s="172" t="s">
        <v>1322</v>
      </c>
      <c r="D315" s="129" t="s">
        <v>1384</v>
      </c>
      <c r="E315" s="201" t="s">
        <v>1264</v>
      </c>
      <c r="F315" s="133">
        <v>43614</v>
      </c>
      <c r="G315" s="175">
        <v>499800000</v>
      </c>
      <c r="H315" s="129" t="s">
        <v>181</v>
      </c>
      <c r="I315" s="172"/>
      <c r="J315" s="172"/>
      <c r="K315" s="152">
        <v>43616</v>
      </c>
      <c r="L315" s="152">
        <v>43829</v>
      </c>
      <c r="M315" s="129" t="str">
        <f t="shared" si="6"/>
        <v>100%</v>
      </c>
      <c r="N315" s="19"/>
    </row>
    <row r="316" spans="1:14" s="126" customFormat="1" ht="36" x14ac:dyDescent="0.25">
      <c r="A316" s="198" t="s">
        <v>1192</v>
      </c>
      <c r="B316" s="124" t="s">
        <v>1343</v>
      </c>
      <c r="C316" s="172" t="s">
        <v>335</v>
      </c>
      <c r="D316" s="129" t="s">
        <v>929</v>
      </c>
      <c r="E316" s="201" t="s">
        <v>1265</v>
      </c>
      <c r="F316" s="133">
        <v>43614</v>
      </c>
      <c r="G316" s="175">
        <v>50000000</v>
      </c>
      <c r="H316" s="129" t="s">
        <v>181</v>
      </c>
      <c r="I316" s="172"/>
      <c r="J316" s="172"/>
      <c r="K316" s="152">
        <v>43616</v>
      </c>
      <c r="L316" s="152">
        <v>43829</v>
      </c>
      <c r="M316" s="129" t="str">
        <f t="shared" si="6"/>
        <v>100%</v>
      </c>
      <c r="N316" s="19"/>
    </row>
    <row r="317" spans="1:14" s="126" customFormat="1" ht="48" x14ac:dyDescent="0.25">
      <c r="A317" s="198" t="s">
        <v>1193</v>
      </c>
      <c r="B317" s="124" t="s">
        <v>243</v>
      </c>
      <c r="C317" s="172" t="s">
        <v>1323</v>
      </c>
      <c r="D317" s="129" t="s">
        <v>1385</v>
      </c>
      <c r="E317" s="201" t="s">
        <v>1266</v>
      </c>
      <c r="F317" s="133">
        <v>43615</v>
      </c>
      <c r="G317" s="175">
        <v>46562915</v>
      </c>
      <c r="H317" s="129" t="s">
        <v>181</v>
      </c>
      <c r="I317" s="172"/>
      <c r="J317" s="172"/>
      <c r="K317" s="152">
        <v>43616</v>
      </c>
      <c r="L317" s="152">
        <v>43829</v>
      </c>
      <c r="M317" s="129" t="str">
        <f t="shared" si="6"/>
        <v>100%</v>
      </c>
      <c r="N317" s="19"/>
    </row>
    <row r="318" spans="1:14" s="126" customFormat="1" ht="72" x14ac:dyDescent="0.25">
      <c r="A318" s="198" t="s">
        <v>1194</v>
      </c>
      <c r="B318" s="124" t="s">
        <v>1340</v>
      </c>
      <c r="C318" s="172" t="s">
        <v>1324</v>
      </c>
      <c r="D318" s="129" t="s">
        <v>1006</v>
      </c>
      <c r="E318" s="201" t="s">
        <v>1267</v>
      </c>
      <c r="F318" s="133">
        <v>43615</v>
      </c>
      <c r="G318" s="175">
        <v>243581100</v>
      </c>
      <c r="H318" s="129" t="s">
        <v>1026</v>
      </c>
      <c r="I318" s="172"/>
      <c r="J318" s="172"/>
      <c r="K318" s="152">
        <v>43616</v>
      </c>
      <c r="L318" s="152">
        <v>43646</v>
      </c>
      <c r="M318" s="129" t="str">
        <f t="shared" si="6"/>
        <v>100%</v>
      </c>
      <c r="N318" s="19"/>
    </row>
    <row r="319" spans="1:14" s="126" customFormat="1" ht="60" x14ac:dyDescent="0.25">
      <c r="A319" s="198" t="s">
        <v>1195</v>
      </c>
      <c r="B319" s="124" t="s">
        <v>263</v>
      </c>
      <c r="C319" s="172" t="s">
        <v>1325</v>
      </c>
      <c r="D319" s="129" t="s">
        <v>1386</v>
      </c>
      <c r="E319" s="201" t="s">
        <v>1268</v>
      </c>
      <c r="F319" s="133">
        <v>43616</v>
      </c>
      <c r="G319" s="175">
        <v>265370000</v>
      </c>
      <c r="H319" s="129" t="s">
        <v>181</v>
      </c>
      <c r="I319" s="172"/>
      <c r="J319" s="172"/>
      <c r="K319" s="152">
        <v>43616</v>
      </c>
      <c r="L319" s="152">
        <v>43829</v>
      </c>
      <c r="M319" s="129" t="str">
        <f t="shared" si="6"/>
        <v>100%</v>
      </c>
    </row>
    <row r="320" spans="1:14" s="126" customFormat="1" ht="36" x14ac:dyDescent="0.25">
      <c r="A320" s="198" t="s">
        <v>1196</v>
      </c>
      <c r="B320" s="124" t="s">
        <v>1343</v>
      </c>
      <c r="C320" s="172" t="s">
        <v>1326</v>
      </c>
      <c r="D320" s="129" t="s">
        <v>921</v>
      </c>
      <c r="E320" s="201" t="s">
        <v>1269</v>
      </c>
      <c r="F320" s="133">
        <v>43616</v>
      </c>
      <c r="G320" s="175">
        <v>96250000</v>
      </c>
      <c r="H320" s="129" t="s">
        <v>181</v>
      </c>
      <c r="I320" s="172"/>
      <c r="J320" s="172"/>
      <c r="K320" s="152">
        <v>43620</v>
      </c>
      <c r="L320" s="152">
        <v>43830</v>
      </c>
      <c r="M320" s="129" t="str">
        <f t="shared" si="6"/>
        <v>100%</v>
      </c>
    </row>
    <row r="321" spans="1:13" s="126" customFormat="1" ht="96" x14ac:dyDescent="0.25">
      <c r="A321" s="198" t="s">
        <v>1197</v>
      </c>
      <c r="B321" s="129" t="s">
        <v>1339</v>
      </c>
      <c r="C321" s="172" t="s">
        <v>58</v>
      </c>
      <c r="D321" s="129" t="s">
        <v>864</v>
      </c>
      <c r="E321" s="201" t="s">
        <v>1270</v>
      </c>
      <c r="F321" s="133">
        <v>43622</v>
      </c>
      <c r="G321" s="175">
        <v>109998562</v>
      </c>
      <c r="H321" s="129" t="s">
        <v>1019</v>
      </c>
      <c r="I321" s="172"/>
      <c r="J321" s="172"/>
      <c r="K321" s="152">
        <v>43622</v>
      </c>
      <c r="L321" s="152">
        <v>43651</v>
      </c>
      <c r="M321" s="129" t="str">
        <f t="shared" si="6"/>
        <v>100%</v>
      </c>
    </row>
    <row r="322" spans="1:13" s="126" customFormat="1" ht="108" x14ac:dyDescent="0.25">
      <c r="A322" s="198" t="s">
        <v>1198</v>
      </c>
      <c r="B322" s="124" t="s">
        <v>1346</v>
      </c>
      <c r="C322" s="172" t="s">
        <v>1327</v>
      </c>
      <c r="D322" s="129" t="s">
        <v>1373</v>
      </c>
      <c r="E322" s="201" t="s">
        <v>1271</v>
      </c>
      <c r="F322" s="133">
        <v>43630</v>
      </c>
      <c r="G322" s="175">
        <v>399840000</v>
      </c>
      <c r="H322" s="124" t="s">
        <v>1406</v>
      </c>
      <c r="I322" s="149" t="s">
        <v>1786</v>
      </c>
      <c r="J322" s="172" t="s">
        <v>1787</v>
      </c>
      <c r="K322" s="152">
        <v>43633</v>
      </c>
      <c r="L322" s="152">
        <v>43830</v>
      </c>
      <c r="M322" s="129" t="str">
        <f t="shared" si="6"/>
        <v>99%</v>
      </c>
    </row>
    <row r="323" spans="1:13" s="126" customFormat="1" ht="60" x14ac:dyDescent="0.25">
      <c r="A323" s="198" t="s">
        <v>1199</v>
      </c>
      <c r="B323" s="172" t="s">
        <v>1343</v>
      </c>
      <c r="C323" s="172" t="s">
        <v>1328</v>
      </c>
      <c r="D323" s="172" t="s">
        <v>1387</v>
      </c>
      <c r="E323" s="201" t="s">
        <v>1272</v>
      </c>
      <c r="F323" s="133">
        <v>43630</v>
      </c>
      <c r="G323" s="175">
        <v>17199000</v>
      </c>
      <c r="H323" s="124" t="s">
        <v>1407</v>
      </c>
      <c r="I323" s="172"/>
      <c r="J323" s="172"/>
      <c r="K323" s="152">
        <v>43631</v>
      </c>
      <c r="L323" s="152">
        <v>43827</v>
      </c>
      <c r="M323" s="129" t="str">
        <f t="shared" si="6"/>
        <v>100%</v>
      </c>
    </row>
    <row r="324" spans="1:13" s="126" customFormat="1" ht="48" x14ac:dyDescent="0.25">
      <c r="A324" s="198" t="s">
        <v>1200</v>
      </c>
      <c r="B324" s="124" t="s">
        <v>1343</v>
      </c>
      <c r="C324" s="172" t="s">
        <v>1329</v>
      </c>
      <c r="D324" s="129" t="s">
        <v>1388</v>
      </c>
      <c r="E324" s="201" t="s">
        <v>1273</v>
      </c>
      <c r="F324" s="133">
        <v>43633</v>
      </c>
      <c r="G324" s="175">
        <v>18273938</v>
      </c>
      <c r="H324" s="124" t="s">
        <v>1408</v>
      </c>
      <c r="I324" s="172"/>
      <c r="J324" s="172"/>
      <c r="K324" s="152">
        <v>43633</v>
      </c>
      <c r="L324" s="152">
        <v>43830</v>
      </c>
      <c r="M324" s="129" t="str">
        <f t="shared" si="6"/>
        <v>99%</v>
      </c>
    </row>
    <row r="325" spans="1:13" s="126" customFormat="1" ht="48" x14ac:dyDescent="0.25">
      <c r="A325" s="198" t="s">
        <v>1201</v>
      </c>
      <c r="B325" s="124" t="s">
        <v>203</v>
      </c>
      <c r="C325" s="172" t="s">
        <v>1330</v>
      </c>
      <c r="D325" s="129" t="s">
        <v>1389</v>
      </c>
      <c r="E325" s="201" t="s">
        <v>1274</v>
      </c>
      <c r="F325" s="133">
        <v>43633</v>
      </c>
      <c r="G325" s="175">
        <v>180000000</v>
      </c>
      <c r="H325" s="124" t="s">
        <v>173</v>
      </c>
      <c r="I325" s="172"/>
      <c r="J325" s="172"/>
      <c r="K325" s="152">
        <v>43633</v>
      </c>
      <c r="L325" s="152">
        <v>43830</v>
      </c>
      <c r="M325" s="129" t="str">
        <f t="shared" si="6"/>
        <v>99%</v>
      </c>
    </row>
    <row r="326" spans="1:13" s="126" customFormat="1" ht="36" x14ac:dyDescent="0.25">
      <c r="A326" s="198" t="s">
        <v>1202</v>
      </c>
      <c r="B326" s="124" t="s">
        <v>1339</v>
      </c>
      <c r="C326" s="172" t="s">
        <v>1331</v>
      </c>
      <c r="D326" s="129" t="s">
        <v>1390</v>
      </c>
      <c r="E326" s="201" t="s">
        <v>1275</v>
      </c>
      <c r="F326" s="133">
        <v>43634</v>
      </c>
      <c r="G326" s="175">
        <v>24651246</v>
      </c>
      <c r="H326" s="124" t="s">
        <v>1409</v>
      </c>
      <c r="I326" s="172"/>
      <c r="J326" s="172"/>
      <c r="K326" s="152">
        <v>43634</v>
      </c>
      <c r="L326" s="152">
        <v>43830</v>
      </c>
      <c r="M326" s="129" t="str">
        <f t="shared" si="6"/>
        <v>99%</v>
      </c>
    </row>
    <row r="327" spans="1:13" s="126" customFormat="1" ht="48" x14ac:dyDescent="0.25">
      <c r="A327" s="198" t="s">
        <v>1203</v>
      </c>
      <c r="B327" s="172" t="s">
        <v>1343</v>
      </c>
      <c r="C327" s="172" t="s">
        <v>668</v>
      </c>
      <c r="D327" s="129" t="s">
        <v>1001</v>
      </c>
      <c r="E327" s="201" t="s">
        <v>1276</v>
      </c>
      <c r="F327" s="133">
        <v>43637</v>
      </c>
      <c r="G327" s="175">
        <v>136800000</v>
      </c>
      <c r="H327" s="124" t="s">
        <v>298</v>
      </c>
      <c r="I327" s="172"/>
      <c r="J327" s="172"/>
      <c r="K327" s="152">
        <v>43637</v>
      </c>
      <c r="L327" s="152">
        <v>43830</v>
      </c>
      <c r="M327" s="129" t="str">
        <f t="shared" si="6"/>
        <v>99%</v>
      </c>
    </row>
    <row r="328" spans="1:13" s="126" customFormat="1" ht="60" x14ac:dyDescent="0.25">
      <c r="A328" s="198" t="s">
        <v>1204</v>
      </c>
      <c r="B328" s="172" t="s">
        <v>1344</v>
      </c>
      <c r="C328" s="172" t="s">
        <v>1332</v>
      </c>
      <c r="D328" s="129" t="s">
        <v>1391</v>
      </c>
      <c r="E328" s="201" t="s">
        <v>1277</v>
      </c>
      <c r="F328" s="133">
        <v>43637</v>
      </c>
      <c r="G328" s="175">
        <v>438061415</v>
      </c>
      <c r="H328" s="124" t="s">
        <v>174</v>
      </c>
      <c r="I328" s="149" t="s">
        <v>1767</v>
      </c>
      <c r="J328" s="172" t="s">
        <v>1768</v>
      </c>
      <c r="K328" s="152">
        <v>43642</v>
      </c>
      <c r="L328" s="152">
        <v>43824</v>
      </c>
      <c r="M328" s="129" t="str">
        <f t="shared" si="6"/>
        <v>100%</v>
      </c>
    </row>
    <row r="329" spans="1:13" s="126" customFormat="1" ht="48" x14ac:dyDescent="0.25">
      <c r="A329" s="198" t="s">
        <v>1205</v>
      </c>
      <c r="B329" s="172" t="s">
        <v>1343</v>
      </c>
      <c r="C329" s="172" t="s">
        <v>1333</v>
      </c>
      <c r="D329" s="129" t="s">
        <v>853</v>
      </c>
      <c r="E329" s="201" t="s">
        <v>1278</v>
      </c>
      <c r="F329" s="133">
        <v>43641</v>
      </c>
      <c r="G329" s="175">
        <v>175000000</v>
      </c>
      <c r="H329" s="124" t="s">
        <v>173</v>
      </c>
      <c r="I329" s="172"/>
      <c r="J329" s="172"/>
      <c r="K329" s="152">
        <v>43641</v>
      </c>
      <c r="L329" s="152">
        <v>43823</v>
      </c>
      <c r="M329" s="129" t="str">
        <f t="shared" ref="M329:M340" si="7">IF((ROUND((($N$2-$K329)/(EDATE($L329,0)-$K329)*100),2))&gt;100,"100%",CONCATENATE((ROUND((($N$2-$K329)/(EDATE($L329,0)-$K329)*100),0)),"%"))</f>
        <v>100%</v>
      </c>
    </row>
    <row r="330" spans="1:13" s="126" customFormat="1" ht="60" x14ac:dyDescent="0.25">
      <c r="A330" s="198" t="s">
        <v>1206</v>
      </c>
      <c r="B330" s="124" t="s">
        <v>203</v>
      </c>
      <c r="C330" s="172" t="s">
        <v>132</v>
      </c>
      <c r="D330" s="129" t="s">
        <v>856</v>
      </c>
      <c r="E330" s="201" t="s">
        <v>1279</v>
      </c>
      <c r="F330" s="133">
        <v>43641</v>
      </c>
      <c r="G330" s="175">
        <v>44467652</v>
      </c>
      <c r="H330" s="124" t="s">
        <v>174</v>
      </c>
      <c r="I330" s="172" t="s">
        <v>1799</v>
      </c>
      <c r="J330" s="172" t="s">
        <v>1800</v>
      </c>
      <c r="K330" s="152">
        <v>43641</v>
      </c>
      <c r="L330" s="152">
        <v>43830</v>
      </c>
      <c r="M330" s="129" t="str">
        <f t="shared" si="7"/>
        <v>99%</v>
      </c>
    </row>
    <row r="331" spans="1:13" s="126" customFormat="1" ht="72" x14ac:dyDescent="0.25">
      <c r="A331" s="198" t="s">
        <v>1207</v>
      </c>
      <c r="B331" s="124" t="s">
        <v>203</v>
      </c>
      <c r="C331" s="172" t="s">
        <v>50</v>
      </c>
      <c r="D331" s="129">
        <v>32544713</v>
      </c>
      <c r="E331" s="201" t="s">
        <v>1280</v>
      </c>
      <c r="F331" s="133">
        <v>43641</v>
      </c>
      <c r="G331" s="175">
        <v>18412985</v>
      </c>
      <c r="H331" s="124" t="s">
        <v>174</v>
      </c>
      <c r="I331" s="172" t="s">
        <v>1799</v>
      </c>
      <c r="J331" s="172" t="s">
        <v>1800</v>
      </c>
      <c r="K331" s="152">
        <v>43641</v>
      </c>
      <c r="L331" s="152">
        <v>43830</v>
      </c>
      <c r="M331" s="129" t="str">
        <f t="shared" si="7"/>
        <v>99%</v>
      </c>
    </row>
    <row r="332" spans="1:13" s="126" customFormat="1" ht="24" x14ac:dyDescent="0.25">
      <c r="A332" s="198" t="s">
        <v>1208</v>
      </c>
      <c r="B332" s="199" t="s">
        <v>170</v>
      </c>
      <c r="C332" s="172" t="s">
        <v>202</v>
      </c>
      <c r="D332" s="199" t="s">
        <v>170</v>
      </c>
      <c r="E332" s="199" t="s">
        <v>170</v>
      </c>
      <c r="F332" s="133">
        <v>43641</v>
      </c>
      <c r="G332" s="199" t="s">
        <v>170</v>
      </c>
      <c r="H332" s="199" t="s">
        <v>170</v>
      </c>
      <c r="I332" s="124" t="s">
        <v>170</v>
      </c>
      <c r="J332" s="124" t="s">
        <v>170</v>
      </c>
      <c r="K332" s="199" t="s">
        <v>170</v>
      </c>
      <c r="L332" s="199" t="s">
        <v>170</v>
      </c>
      <c r="M332" s="129" t="e">
        <f t="shared" si="7"/>
        <v>#VALUE!</v>
      </c>
    </row>
    <row r="333" spans="1:13" s="126" customFormat="1" ht="60" x14ac:dyDescent="0.25">
      <c r="A333" s="198" t="s">
        <v>1209</v>
      </c>
      <c r="B333" s="172" t="s">
        <v>1342</v>
      </c>
      <c r="C333" s="172" t="s">
        <v>1064</v>
      </c>
      <c r="D333" s="129" t="s">
        <v>1121</v>
      </c>
      <c r="E333" s="201" t="s">
        <v>1281</v>
      </c>
      <c r="F333" s="133">
        <v>43641</v>
      </c>
      <c r="G333" s="175">
        <v>230183663</v>
      </c>
      <c r="H333" s="124" t="s">
        <v>173</v>
      </c>
      <c r="I333" s="172"/>
      <c r="J333" s="172"/>
      <c r="K333" s="152">
        <v>43641</v>
      </c>
      <c r="L333" s="152">
        <v>43823</v>
      </c>
      <c r="M333" s="129" t="str">
        <f t="shared" si="7"/>
        <v>100%</v>
      </c>
    </row>
    <row r="334" spans="1:13" s="126" customFormat="1" ht="48" x14ac:dyDescent="0.25">
      <c r="A334" s="198" t="s">
        <v>1210</v>
      </c>
      <c r="B334" s="124" t="s">
        <v>203</v>
      </c>
      <c r="C334" s="172" t="s">
        <v>1334</v>
      </c>
      <c r="D334" s="129" t="s">
        <v>853</v>
      </c>
      <c r="E334" s="173" t="s">
        <v>1282</v>
      </c>
      <c r="F334" s="133">
        <v>43642</v>
      </c>
      <c r="G334" s="175">
        <v>150000000</v>
      </c>
      <c r="H334" s="124" t="s">
        <v>1007</v>
      </c>
      <c r="I334" s="172"/>
      <c r="J334" s="172"/>
      <c r="K334" s="152">
        <v>43642</v>
      </c>
      <c r="L334" s="152">
        <v>43763</v>
      </c>
      <c r="M334" s="129" t="str">
        <f t="shared" si="7"/>
        <v>100%</v>
      </c>
    </row>
    <row r="335" spans="1:13" s="126" customFormat="1" ht="60" x14ac:dyDescent="0.25">
      <c r="A335" s="198" t="s">
        <v>1211</v>
      </c>
      <c r="B335" s="124" t="s">
        <v>243</v>
      </c>
      <c r="C335" s="172" t="s">
        <v>202</v>
      </c>
      <c r="D335" s="129" t="s">
        <v>199</v>
      </c>
      <c r="E335" s="173" t="s">
        <v>1283</v>
      </c>
      <c r="F335" s="133">
        <v>43642</v>
      </c>
      <c r="G335" s="175">
        <v>6300000000</v>
      </c>
      <c r="H335" s="124" t="s">
        <v>174</v>
      </c>
      <c r="I335" s="172" t="s">
        <v>1824</v>
      </c>
      <c r="J335" s="172" t="s">
        <v>1825</v>
      </c>
      <c r="K335" s="133">
        <v>43643</v>
      </c>
      <c r="L335" s="133">
        <v>43890</v>
      </c>
      <c r="M335" s="129" t="str">
        <f t="shared" si="7"/>
        <v>75%</v>
      </c>
    </row>
    <row r="336" spans="1:13" s="126" customFormat="1" ht="48" x14ac:dyDescent="0.25">
      <c r="A336" s="198" t="s">
        <v>1212</v>
      </c>
      <c r="B336" s="124" t="s">
        <v>1340</v>
      </c>
      <c r="C336" s="172" t="s">
        <v>1335</v>
      </c>
      <c r="D336" s="142" t="s">
        <v>182</v>
      </c>
      <c r="E336" s="115" t="s">
        <v>1423</v>
      </c>
      <c r="F336" s="133">
        <v>43644</v>
      </c>
      <c r="G336" s="144">
        <v>1194217155</v>
      </c>
      <c r="H336" s="142" t="s">
        <v>174</v>
      </c>
      <c r="I336" s="172"/>
      <c r="J336" s="172"/>
      <c r="K336" s="133">
        <v>43648</v>
      </c>
      <c r="L336" s="133">
        <v>43800</v>
      </c>
      <c r="M336" s="129" t="str">
        <f t="shared" si="7"/>
        <v>100%</v>
      </c>
    </row>
    <row r="337" spans="1:13" s="126" customFormat="1" ht="132" x14ac:dyDescent="0.25">
      <c r="A337" s="198" t="s">
        <v>1213</v>
      </c>
      <c r="B337" s="124" t="s">
        <v>1340</v>
      </c>
      <c r="C337" s="172" t="s">
        <v>49</v>
      </c>
      <c r="D337" s="142" t="s">
        <v>862</v>
      </c>
      <c r="E337" s="145" t="s">
        <v>1424</v>
      </c>
      <c r="F337" s="133">
        <v>43644</v>
      </c>
      <c r="G337" s="144">
        <v>23577444</v>
      </c>
      <c r="H337" s="142" t="s">
        <v>1008</v>
      </c>
      <c r="I337" s="172" t="s">
        <v>1619</v>
      </c>
      <c r="J337" s="172" t="s">
        <v>1620</v>
      </c>
      <c r="K337" s="133">
        <v>43647</v>
      </c>
      <c r="L337" s="133">
        <v>43784</v>
      </c>
      <c r="M337" s="129" t="str">
        <f t="shared" si="7"/>
        <v>100%</v>
      </c>
    </row>
    <row r="338" spans="1:13" s="126" customFormat="1" ht="84" x14ac:dyDescent="0.25">
      <c r="A338" s="198" t="s">
        <v>1214</v>
      </c>
      <c r="B338" s="172" t="s">
        <v>1343</v>
      </c>
      <c r="C338" s="172" t="s">
        <v>1336</v>
      </c>
      <c r="D338" s="142" t="s">
        <v>1428</v>
      </c>
      <c r="E338" s="145" t="s">
        <v>1425</v>
      </c>
      <c r="F338" s="133">
        <v>43644</v>
      </c>
      <c r="G338" s="144">
        <v>18191250</v>
      </c>
      <c r="H338" s="142" t="s">
        <v>1418</v>
      </c>
      <c r="I338" s="172"/>
      <c r="J338" s="172"/>
      <c r="K338" s="133">
        <v>43645</v>
      </c>
      <c r="L338" s="133">
        <v>43827</v>
      </c>
      <c r="M338" s="129" t="str">
        <f t="shared" si="7"/>
        <v>100%</v>
      </c>
    </row>
    <row r="339" spans="1:13" s="126" customFormat="1" ht="48" x14ac:dyDescent="0.25">
      <c r="A339" s="198" t="s">
        <v>1215</v>
      </c>
      <c r="B339" s="124" t="s">
        <v>203</v>
      </c>
      <c r="C339" s="172" t="s">
        <v>1337</v>
      </c>
      <c r="D339" s="142" t="s">
        <v>1429</v>
      </c>
      <c r="E339" s="115" t="s">
        <v>1426</v>
      </c>
      <c r="F339" s="133">
        <v>43644</v>
      </c>
      <c r="G339" s="146" t="s">
        <v>1431</v>
      </c>
      <c r="H339" s="142" t="s">
        <v>172</v>
      </c>
      <c r="I339" s="172"/>
      <c r="J339" s="172"/>
      <c r="K339" s="133">
        <v>43647</v>
      </c>
      <c r="L339" s="133">
        <v>44012</v>
      </c>
      <c r="M339" s="129" t="str">
        <f t="shared" si="7"/>
        <v>50%</v>
      </c>
    </row>
    <row r="340" spans="1:13" s="126" customFormat="1" ht="72" x14ac:dyDescent="0.25">
      <c r="A340" s="198" t="s">
        <v>1216</v>
      </c>
      <c r="B340" s="124" t="s">
        <v>1052</v>
      </c>
      <c r="C340" s="172" t="s">
        <v>1338</v>
      </c>
      <c r="D340" s="142" t="s">
        <v>1430</v>
      </c>
      <c r="E340" s="145" t="s">
        <v>1427</v>
      </c>
      <c r="F340" s="133">
        <v>43644</v>
      </c>
      <c r="G340" s="144">
        <v>164220000</v>
      </c>
      <c r="H340" s="142" t="s">
        <v>173</v>
      </c>
      <c r="I340" s="172"/>
      <c r="J340" s="172"/>
      <c r="K340" s="133">
        <v>43647</v>
      </c>
      <c r="L340" s="133">
        <v>43830</v>
      </c>
      <c r="M340" s="129" t="str">
        <f t="shared" si="7"/>
        <v>99%</v>
      </c>
    </row>
    <row r="341" spans="1:13" ht="49.5" customHeight="1" x14ac:dyDescent="0.25">
      <c r="A341" s="185" t="s">
        <v>1432</v>
      </c>
      <c r="B341" s="185"/>
      <c r="C341" s="185"/>
      <c r="D341" s="185"/>
      <c r="E341" s="185"/>
      <c r="F341" s="185"/>
      <c r="G341" s="185"/>
      <c r="H341" s="185"/>
      <c r="I341" s="185"/>
      <c r="J341" s="185"/>
      <c r="K341" s="185"/>
      <c r="L341" s="185"/>
      <c r="M341" s="185"/>
    </row>
    <row r="342" spans="1:13" ht="60" x14ac:dyDescent="0.25">
      <c r="A342" s="42" t="s">
        <v>0</v>
      </c>
      <c r="B342" s="42" t="s">
        <v>5</v>
      </c>
      <c r="C342" s="42" t="s">
        <v>1</v>
      </c>
      <c r="D342" s="42" t="s">
        <v>6</v>
      </c>
      <c r="E342" s="42" t="s">
        <v>27</v>
      </c>
      <c r="F342" s="42" t="s">
        <v>28</v>
      </c>
      <c r="G342" s="42" t="s">
        <v>7</v>
      </c>
      <c r="H342" s="42" t="s">
        <v>26</v>
      </c>
      <c r="I342" s="42" t="s">
        <v>31</v>
      </c>
      <c r="J342" s="42" t="s">
        <v>30</v>
      </c>
      <c r="K342" s="42" t="s">
        <v>2</v>
      </c>
      <c r="L342" s="42" t="s">
        <v>3</v>
      </c>
      <c r="M342" s="43" t="s">
        <v>29</v>
      </c>
    </row>
    <row r="343" spans="1:13" ht="96" x14ac:dyDescent="0.25">
      <c r="A343" s="96" t="s">
        <v>1433</v>
      </c>
      <c r="B343" s="146" t="s">
        <v>194</v>
      </c>
      <c r="C343" s="149" t="s">
        <v>1473</v>
      </c>
      <c r="D343" s="142" t="s">
        <v>1534</v>
      </c>
      <c r="E343" s="145" t="s">
        <v>1496</v>
      </c>
      <c r="F343" s="152">
        <v>43650</v>
      </c>
      <c r="G343" s="144">
        <v>8769710</v>
      </c>
      <c r="H343" s="149" t="s">
        <v>1558</v>
      </c>
      <c r="I343" s="172"/>
      <c r="J343" s="172"/>
      <c r="K343" s="152">
        <v>43651</v>
      </c>
      <c r="L343" s="152">
        <v>43680</v>
      </c>
      <c r="M343" s="22" t="str">
        <f t="shared" ref="M343:M388" si="8">IF((ROUND((($N$2-$K343)/(EDATE($L343,0)-$K343)*100),2))&gt;100,"100%",CONCATENATE((ROUND((($N$2-$K343)/(EDATE($L343,0)-$K343)*100),0)),"%"))</f>
        <v>100%</v>
      </c>
    </row>
    <row r="344" spans="1:13" ht="60" x14ac:dyDescent="0.25">
      <c r="A344" s="96" t="s">
        <v>1434</v>
      </c>
      <c r="B344" s="146" t="s">
        <v>1339</v>
      </c>
      <c r="C344" s="149" t="s">
        <v>67</v>
      </c>
      <c r="D344" s="142" t="s">
        <v>962</v>
      </c>
      <c r="E344" s="145" t="s">
        <v>1497</v>
      </c>
      <c r="F344" s="152">
        <v>43651</v>
      </c>
      <c r="G344" s="144">
        <v>600000000</v>
      </c>
      <c r="H344" s="149" t="s">
        <v>1559</v>
      </c>
      <c r="I344" s="172"/>
      <c r="J344" s="172"/>
      <c r="K344" s="152">
        <v>43651</v>
      </c>
      <c r="L344" s="152">
        <v>43830</v>
      </c>
      <c r="M344" s="22" t="str">
        <f t="shared" si="8"/>
        <v>99%</v>
      </c>
    </row>
    <row r="345" spans="1:13" ht="48" x14ac:dyDescent="0.25">
      <c r="A345" s="96" t="s">
        <v>1435</v>
      </c>
      <c r="B345" s="146" t="s">
        <v>203</v>
      </c>
      <c r="C345" s="149" t="s">
        <v>1474</v>
      </c>
      <c r="D345" s="142" t="s">
        <v>1535</v>
      </c>
      <c r="E345" s="145" t="s">
        <v>1498</v>
      </c>
      <c r="F345" s="152">
        <v>43651</v>
      </c>
      <c r="G345" s="144">
        <v>16800000</v>
      </c>
      <c r="H345" s="142" t="s">
        <v>1008</v>
      </c>
      <c r="I345" s="172"/>
      <c r="J345" s="172"/>
      <c r="K345" s="152">
        <v>43651</v>
      </c>
      <c r="L345" s="152">
        <v>43742</v>
      </c>
      <c r="M345" s="22" t="str">
        <f t="shared" si="8"/>
        <v>100%</v>
      </c>
    </row>
    <row r="346" spans="1:13" ht="48.75" customHeight="1" x14ac:dyDescent="0.25">
      <c r="A346" s="96" t="s">
        <v>1436</v>
      </c>
      <c r="B346" s="146" t="s">
        <v>1340</v>
      </c>
      <c r="C346" s="149" t="s">
        <v>1475</v>
      </c>
      <c r="D346" s="142" t="s">
        <v>1536</v>
      </c>
      <c r="E346" s="145" t="s">
        <v>1499</v>
      </c>
      <c r="F346" s="152">
        <v>43654</v>
      </c>
      <c r="G346" s="144">
        <v>523737088</v>
      </c>
      <c r="H346" s="142" t="s">
        <v>180</v>
      </c>
      <c r="I346" s="172" t="s">
        <v>1598</v>
      </c>
      <c r="J346" s="172" t="s">
        <v>1056</v>
      </c>
      <c r="K346" s="152">
        <v>43656</v>
      </c>
      <c r="L346" s="152">
        <v>43747</v>
      </c>
      <c r="M346" s="22" t="str">
        <f t="shared" si="8"/>
        <v>100%</v>
      </c>
    </row>
    <row r="347" spans="1:13" ht="48" x14ac:dyDescent="0.25">
      <c r="A347" s="96" t="s">
        <v>1437</v>
      </c>
      <c r="B347" s="125" t="s">
        <v>1343</v>
      </c>
      <c r="C347" s="149" t="s">
        <v>1476</v>
      </c>
      <c r="D347" s="121" t="s">
        <v>1537</v>
      </c>
      <c r="E347" s="145" t="s">
        <v>1500</v>
      </c>
      <c r="F347" s="152">
        <v>43654</v>
      </c>
      <c r="G347" s="144">
        <v>32424525</v>
      </c>
      <c r="H347" s="149" t="s">
        <v>1560</v>
      </c>
      <c r="I347" s="172"/>
      <c r="J347" s="172"/>
      <c r="K347" s="133">
        <v>43655</v>
      </c>
      <c r="L347" s="133">
        <v>43830</v>
      </c>
      <c r="M347" s="22" t="str">
        <f t="shared" si="8"/>
        <v>99%</v>
      </c>
    </row>
    <row r="348" spans="1:13" ht="72" x14ac:dyDescent="0.25">
      <c r="A348" s="96" t="s">
        <v>1438</v>
      </c>
      <c r="B348" s="146" t="s">
        <v>1052</v>
      </c>
      <c r="C348" s="149" t="s">
        <v>136</v>
      </c>
      <c r="D348" s="142" t="s">
        <v>1115</v>
      </c>
      <c r="E348" s="127" t="s">
        <v>1501</v>
      </c>
      <c r="F348" s="152">
        <v>43654</v>
      </c>
      <c r="G348" s="130">
        <v>285500000</v>
      </c>
      <c r="H348" s="149" t="s">
        <v>180</v>
      </c>
      <c r="I348" s="172"/>
      <c r="J348" s="172"/>
      <c r="K348" s="152">
        <v>43655</v>
      </c>
      <c r="L348" s="133">
        <v>43716</v>
      </c>
      <c r="M348" s="22" t="str">
        <f t="shared" si="8"/>
        <v>100%</v>
      </c>
    </row>
    <row r="349" spans="1:13" ht="60" x14ac:dyDescent="0.25">
      <c r="A349" s="96" t="s">
        <v>1439</v>
      </c>
      <c r="B349" s="146" t="s">
        <v>1340</v>
      </c>
      <c r="C349" s="149" t="s">
        <v>107</v>
      </c>
      <c r="D349" s="142" t="s">
        <v>1006</v>
      </c>
      <c r="E349" s="145" t="s">
        <v>1502</v>
      </c>
      <c r="F349" s="152">
        <v>43655</v>
      </c>
      <c r="G349" s="144">
        <v>413132445</v>
      </c>
      <c r="H349" s="142" t="s">
        <v>1007</v>
      </c>
      <c r="I349" s="172"/>
      <c r="J349" s="172"/>
      <c r="K349" s="152">
        <v>43655</v>
      </c>
      <c r="L349" s="133">
        <v>43777</v>
      </c>
      <c r="M349" s="22" t="str">
        <f t="shared" si="8"/>
        <v>100%</v>
      </c>
    </row>
    <row r="350" spans="1:13" ht="72" x14ac:dyDescent="0.25">
      <c r="A350" s="96" t="s">
        <v>1440</v>
      </c>
      <c r="B350" s="146" t="s">
        <v>1340</v>
      </c>
      <c r="C350" s="149" t="s">
        <v>132</v>
      </c>
      <c r="D350" s="142" t="s">
        <v>856</v>
      </c>
      <c r="E350" s="145" t="s">
        <v>1503</v>
      </c>
      <c r="F350" s="152">
        <v>43657</v>
      </c>
      <c r="G350" s="144">
        <v>60565334</v>
      </c>
      <c r="H350" s="149" t="s">
        <v>1561</v>
      </c>
      <c r="I350" s="172"/>
      <c r="J350" s="172"/>
      <c r="K350" s="152">
        <v>43661</v>
      </c>
      <c r="L350" s="133">
        <v>43830</v>
      </c>
      <c r="M350" s="22" t="str">
        <f t="shared" si="8"/>
        <v>99%</v>
      </c>
    </row>
    <row r="351" spans="1:13" ht="36.75" x14ac:dyDescent="0.25">
      <c r="A351" s="96" t="s">
        <v>1441</v>
      </c>
      <c r="B351" s="146" t="s">
        <v>1340</v>
      </c>
      <c r="C351" s="149" t="s">
        <v>1477</v>
      </c>
      <c r="D351" s="142" t="s">
        <v>1538</v>
      </c>
      <c r="E351" s="128" t="s">
        <v>1504</v>
      </c>
      <c r="F351" s="152">
        <v>43663</v>
      </c>
      <c r="G351" s="144">
        <v>186200000</v>
      </c>
      <c r="H351" s="142" t="s">
        <v>1019</v>
      </c>
      <c r="I351" s="172"/>
      <c r="J351" s="172"/>
      <c r="K351" s="152">
        <v>43663</v>
      </c>
      <c r="L351" s="133">
        <v>43693</v>
      </c>
      <c r="M351" s="22" t="str">
        <f t="shared" si="8"/>
        <v>100%</v>
      </c>
    </row>
    <row r="352" spans="1:13" ht="48" x14ac:dyDescent="0.25">
      <c r="A352" s="96" t="s">
        <v>1442</v>
      </c>
      <c r="B352" s="146" t="s">
        <v>1340</v>
      </c>
      <c r="C352" s="149" t="s">
        <v>1478</v>
      </c>
      <c r="D352" s="142" t="s">
        <v>1539</v>
      </c>
      <c r="E352" s="145" t="s">
        <v>1505</v>
      </c>
      <c r="F352" s="152">
        <v>43664</v>
      </c>
      <c r="G352" s="144">
        <v>310000000</v>
      </c>
      <c r="H352" s="142" t="s">
        <v>1562</v>
      </c>
      <c r="I352" s="172"/>
      <c r="J352" s="172"/>
      <c r="K352" s="152">
        <v>43665</v>
      </c>
      <c r="L352" s="133">
        <v>43679</v>
      </c>
      <c r="M352" s="22" t="str">
        <f t="shared" si="8"/>
        <v>100%</v>
      </c>
    </row>
    <row r="353" spans="1:13" ht="48" x14ac:dyDescent="0.25">
      <c r="A353" s="96" t="s">
        <v>1443</v>
      </c>
      <c r="B353" s="146" t="s">
        <v>243</v>
      </c>
      <c r="C353" s="149" t="s">
        <v>1479</v>
      </c>
      <c r="D353" s="142" t="s">
        <v>1540</v>
      </c>
      <c r="E353" s="145" t="s">
        <v>1506</v>
      </c>
      <c r="F353" s="152">
        <v>43665</v>
      </c>
      <c r="G353" s="144">
        <v>799674840</v>
      </c>
      <c r="H353" s="142" t="s">
        <v>174</v>
      </c>
      <c r="I353" s="172"/>
      <c r="J353" s="172"/>
      <c r="K353" s="152">
        <v>43669</v>
      </c>
      <c r="L353" s="152">
        <v>43821</v>
      </c>
      <c r="M353" s="22" t="str">
        <f t="shared" si="8"/>
        <v>100%</v>
      </c>
    </row>
    <row r="354" spans="1:13" ht="48" x14ac:dyDescent="0.25">
      <c r="A354" s="96" t="s">
        <v>1444</v>
      </c>
      <c r="B354" s="179" t="s">
        <v>1339</v>
      </c>
      <c r="C354" s="142" t="s">
        <v>288</v>
      </c>
      <c r="D354" s="122" t="s">
        <v>281</v>
      </c>
      <c r="E354" s="145" t="s">
        <v>1507</v>
      </c>
      <c r="F354" s="152">
        <v>43665</v>
      </c>
      <c r="G354" s="131">
        <v>950000000</v>
      </c>
      <c r="H354" s="149" t="s">
        <v>1563</v>
      </c>
      <c r="I354" s="172"/>
      <c r="J354" s="172"/>
      <c r="K354" s="152">
        <v>43665</v>
      </c>
      <c r="L354" s="133">
        <v>43830</v>
      </c>
      <c r="M354" s="22" t="str">
        <f t="shared" si="8"/>
        <v>99%</v>
      </c>
    </row>
    <row r="355" spans="1:13" ht="96" x14ac:dyDescent="0.25">
      <c r="A355" s="96" t="s">
        <v>1445</v>
      </c>
      <c r="B355" s="146" t="s">
        <v>243</v>
      </c>
      <c r="C355" s="149" t="s">
        <v>1480</v>
      </c>
      <c r="D355" s="151" t="s">
        <v>1541</v>
      </c>
      <c r="E355" s="145" t="s">
        <v>1508</v>
      </c>
      <c r="F355" s="152">
        <v>43668</v>
      </c>
      <c r="G355" s="144">
        <v>784606638</v>
      </c>
      <c r="H355" s="142" t="s">
        <v>174</v>
      </c>
      <c r="I355" s="172"/>
      <c r="J355" s="172"/>
      <c r="K355" s="152">
        <v>43672</v>
      </c>
      <c r="L355" s="133">
        <v>43824</v>
      </c>
      <c r="M355" s="22" t="str">
        <f t="shared" si="8"/>
        <v>100%</v>
      </c>
    </row>
    <row r="356" spans="1:13" ht="72" x14ac:dyDescent="0.25">
      <c r="A356" s="96" t="s">
        <v>1446</v>
      </c>
      <c r="B356" s="154" t="s">
        <v>1342</v>
      </c>
      <c r="C356" s="149" t="s">
        <v>107</v>
      </c>
      <c r="D356" s="151" t="s">
        <v>1006</v>
      </c>
      <c r="E356" s="145" t="s">
        <v>1509</v>
      </c>
      <c r="F356" s="152">
        <v>43668</v>
      </c>
      <c r="G356" s="144">
        <v>967000000</v>
      </c>
      <c r="H356" s="142" t="s">
        <v>174</v>
      </c>
      <c r="I356" s="172"/>
      <c r="J356" s="172"/>
      <c r="K356" s="152">
        <v>43668</v>
      </c>
      <c r="L356" s="133">
        <v>43820</v>
      </c>
      <c r="M356" s="22" t="str">
        <f t="shared" si="8"/>
        <v>100%</v>
      </c>
    </row>
    <row r="357" spans="1:13" ht="36" x14ac:dyDescent="0.25">
      <c r="A357" s="96" t="s">
        <v>1447</v>
      </c>
      <c r="B357" s="123" t="s">
        <v>194</v>
      </c>
      <c r="C357" s="149" t="s">
        <v>1481</v>
      </c>
      <c r="D357" s="151" t="s">
        <v>1542</v>
      </c>
      <c r="E357" s="145" t="s">
        <v>1510</v>
      </c>
      <c r="F357" s="152">
        <v>43668</v>
      </c>
      <c r="G357" s="144">
        <v>534918906</v>
      </c>
      <c r="H357" s="142" t="s">
        <v>1564</v>
      </c>
      <c r="I357" s="172"/>
      <c r="J357" s="172"/>
      <c r="K357" s="152">
        <v>43669</v>
      </c>
      <c r="L357" s="133">
        <v>43830</v>
      </c>
      <c r="M357" s="22" t="str">
        <f t="shared" si="8"/>
        <v>99%</v>
      </c>
    </row>
    <row r="358" spans="1:13" s="126" customFormat="1" ht="60" x14ac:dyDescent="0.25">
      <c r="A358" s="171" t="s">
        <v>1448</v>
      </c>
      <c r="B358" s="213" t="s">
        <v>243</v>
      </c>
      <c r="C358" s="149" t="s">
        <v>1482</v>
      </c>
      <c r="D358" s="129" t="s">
        <v>1543</v>
      </c>
      <c r="E358" s="99" t="s">
        <v>1511</v>
      </c>
      <c r="F358" s="152">
        <v>43669</v>
      </c>
      <c r="G358" s="144">
        <v>3492554035</v>
      </c>
      <c r="H358" s="142" t="s">
        <v>174</v>
      </c>
      <c r="I358" s="172" t="s">
        <v>1846</v>
      </c>
      <c r="J358" s="172" t="s">
        <v>1847</v>
      </c>
      <c r="K358" s="152">
        <v>43672</v>
      </c>
      <c r="L358" s="133">
        <v>43869</v>
      </c>
      <c r="M358" s="129" t="str">
        <f t="shared" si="8"/>
        <v>80%</v>
      </c>
    </row>
    <row r="359" spans="1:13" s="126" customFormat="1" ht="55.5" customHeight="1" x14ac:dyDescent="0.25">
      <c r="A359" s="171" t="s">
        <v>1449</v>
      </c>
      <c r="B359" s="146" t="s">
        <v>1049</v>
      </c>
      <c r="C359" s="149" t="s">
        <v>1483</v>
      </c>
      <c r="D359" s="142" t="s">
        <v>1544</v>
      </c>
      <c r="E359" s="145" t="s">
        <v>1512</v>
      </c>
      <c r="F359" s="152">
        <v>43669</v>
      </c>
      <c r="G359" s="144">
        <v>70805000</v>
      </c>
      <c r="H359" s="142" t="s">
        <v>1008</v>
      </c>
      <c r="I359" s="149" t="s">
        <v>1773</v>
      </c>
      <c r="J359" s="172" t="s">
        <v>1774</v>
      </c>
      <c r="K359" s="152">
        <v>43670</v>
      </c>
      <c r="L359" s="133">
        <v>43799</v>
      </c>
      <c r="M359" s="129" t="str">
        <f t="shared" si="8"/>
        <v>100%</v>
      </c>
    </row>
    <row r="360" spans="1:13" s="126" customFormat="1" ht="60" x14ac:dyDescent="0.25">
      <c r="A360" s="96" t="s">
        <v>1450</v>
      </c>
      <c r="B360" s="146" t="s">
        <v>203</v>
      </c>
      <c r="C360" s="149" t="s">
        <v>249</v>
      </c>
      <c r="D360" s="142" t="s">
        <v>250</v>
      </c>
      <c r="E360" s="99" t="s">
        <v>1513</v>
      </c>
      <c r="F360" s="152">
        <v>43671</v>
      </c>
      <c r="G360" s="132" t="s">
        <v>1554</v>
      </c>
      <c r="H360" s="142" t="s">
        <v>172</v>
      </c>
      <c r="I360" s="172"/>
      <c r="J360" s="172"/>
      <c r="K360" s="152">
        <v>43672</v>
      </c>
      <c r="L360" s="152">
        <v>44037</v>
      </c>
      <c r="M360" s="129" t="str">
        <f t="shared" si="8"/>
        <v>43%</v>
      </c>
    </row>
    <row r="361" spans="1:13" s="126" customFormat="1" ht="96" x14ac:dyDescent="0.25">
      <c r="A361" s="96" t="s">
        <v>1451</v>
      </c>
      <c r="B361" s="146" t="s">
        <v>1340</v>
      </c>
      <c r="C361" s="149" t="s">
        <v>1064</v>
      </c>
      <c r="D361" s="142" t="s">
        <v>1121</v>
      </c>
      <c r="E361" s="99" t="s">
        <v>1514</v>
      </c>
      <c r="F361" s="152">
        <v>43672</v>
      </c>
      <c r="G361" s="144">
        <v>100000000</v>
      </c>
      <c r="H361" s="142" t="s">
        <v>1562</v>
      </c>
      <c r="I361" s="172"/>
      <c r="J361" s="172"/>
      <c r="K361" s="152">
        <v>43672</v>
      </c>
      <c r="L361" s="152">
        <v>43686</v>
      </c>
      <c r="M361" s="129" t="str">
        <f t="shared" si="8"/>
        <v>100%</v>
      </c>
    </row>
    <row r="362" spans="1:13" s="126" customFormat="1" ht="36" x14ac:dyDescent="0.25">
      <c r="A362" s="96" t="s">
        <v>1452</v>
      </c>
      <c r="B362" s="146" t="s">
        <v>1339</v>
      </c>
      <c r="C362" s="149" t="s">
        <v>1330</v>
      </c>
      <c r="D362" s="142" t="s">
        <v>1389</v>
      </c>
      <c r="E362" s="145" t="s">
        <v>1515</v>
      </c>
      <c r="F362" s="152">
        <v>43677</v>
      </c>
      <c r="G362" s="144">
        <v>30000000</v>
      </c>
      <c r="H362" s="149" t="s">
        <v>1565</v>
      </c>
      <c r="I362" s="172"/>
      <c r="J362" s="172"/>
      <c r="K362" s="152">
        <v>43689</v>
      </c>
      <c r="L362" s="152">
        <v>43693</v>
      </c>
      <c r="M362" s="129" t="str">
        <f t="shared" si="8"/>
        <v>100%</v>
      </c>
    </row>
    <row r="363" spans="1:13" s="126" customFormat="1" ht="48" x14ac:dyDescent="0.25">
      <c r="A363" s="96" t="s">
        <v>1453</v>
      </c>
      <c r="B363" s="146" t="s">
        <v>1344</v>
      </c>
      <c r="C363" s="149" t="s">
        <v>62</v>
      </c>
      <c r="D363" s="142" t="s">
        <v>182</v>
      </c>
      <c r="E363" s="145" t="s">
        <v>1516</v>
      </c>
      <c r="F363" s="152">
        <v>43678</v>
      </c>
      <c r="G363" s="144">
        <v>27000000</v>
      </c>
      <c r="H363" s="149" t="s">
        <v>174</v>
      </c>
      <c r="I363" s="172"/>
      <c r="J363" s="172"/>
      <c r="K363" s="152">
        <v>43678</v>
      </c>
      <c r="L363" s="133">
        <v>43830</v>
      </c>
      <c r="M363" s="129" t="str">
        <f t="shared" si="8"/>
        <v>99%</v>
      </c>
    </row>
    <row r="364" spans="1:13" s="126" customFormat="1" ht="72" x14ac:dyDescent="0.25">
      <c r="A364" s="96" t="s">
        <v>1454</v>
      </c>
      <c r="B364" s="146" t="s">
        <v>1340</v>
      </c>
      <c r="C364" s="149" t="s">
        <v>1478</v>
      </c>
      <c r="D364" s="142" t="s">
        <v>1539</v>
      </c>
      <c r="E364" s="145" t="s">
        <v>1517</v>
      </c>
      <c r="F364" s="152">
        <v>43685</v>
      </c>
      <c r="G364" s="144">
        <v>2380000000</v>
      </c>
      <c r="H364" s="149" t="s">
        <v>1019</v>
      </c>
      <c r="I364" s="172"/>
      <c r="J364" s="172"/>
      <c r="K364" s="152">
        <v>43686</v>
      </c>
      <c r="L364" s="152">
        <v>43716</v>
      </c>
      <c r="M364" s="129" t="str">
        <f t="shared" si="8"/>
        <v>100%</v>
      </c>
    </row>
    <row r="365" spans="1:13" s="126" customFormat="1" ht="24" x14ac:dyDescent="0.25">
      <c r="A365" s="96" t="s">
        <v>1455</v>
      </c>
      <c r="B365" s="155" t="s">
        <v>170</v>
      </c>
      <c r="C365" s="149" t="s">
        <v>1484</v>
      </c>
      <c r="D365" s="149" t="s">
        <v>170</v>
      </c>
      <c r="E365" s="149" t="s">
        <v>170</v>
      </c>
      <c r="F365" s="152">
        <v>43685</v>
      </c>
      <c r="G365" s="131" t="s">
        <v>170</v>
      </c>
      <c r="H365" s="131" t="s">
        <v>170</v>
      </c>
      <c r="I365" s="146" t="s">
        <v>170</v>
      </c>
      <c r="J365" s="146" t="s">
        <v>170</v>
      </c>
      <c r="K365" s="131" t="s">
        <v>170</v>
      </c>
      <c r="L365" s="131" t="s">
        <v>170</v>
      </c>
      <c r="M365" s="129" t="e">
        <f t="shared" si="8"/>
        <v>#VALUE!</v>
      </c>
    </row>
    <row r="366" spans="1:13" s="126" customFormat="1" ht="84" x14ac:dyDescent="0.25">
      <c r="A366" s="96" t="s">
        <v>1456</v>
      </c>
      <c r="B366" s="146" t="s">
        <v>1339</v>
      </c>
      <c r="C366" s="149" t="s">
        <v>1485</v>
      </c>
      <c r="D366" s="142" t="s">
        <v>1545</v>
      </c>
      <c r="E366" s="145" t="s">
        <v>1518</v>
      </c>
      <c r="F366" s="152">
        <v>43685</v>
      </c>
      <c r="G366" s="144">
        <v>166000000</v>
      </c>
      <c r="H366" s="149" t="s">
        <v>1566</v>
      </c>
      <c r="I366" s="172"/>
      <c r="J366" s="172"/>
      <c r="K366" s="152">
        <v>43686</v>
      </c>
      <c r="L366" s="133">
        <v>43822</v>
      </c>
      <c r="M366" s="129" t="str">
        <f t="shared" si="8"/>
        <v>100%</v>
      </c>
    </row>
    <row r="367" spans="1:13" s="126" customFormat="1" ht="72" x14ac:dyDescent="0.25">
      <c r="A367" s="96" t="s">
        <v>1457</v>
      </c>
      <c r="B367" s="146" t="s">
        <v>1340</v>
      </c>
      <c r="C367" s="149" t="s">
        <v>1313</v>
      </c>
      <c r="D367" s="142" t="s">
        <v>1375</v>
      </c>
      <c r="E367" s="145" t="s">
        <v>1519</v>
      </c>
      <c r="F367" s="152">
        <v>43686</v>
      </c>
      <c r="G367" s="144">
        <v>40000000</v>
      </c>
      <c r="H367" s="149" t="s">
        <v>1026</v>
      </c>
      <c r="I367" s="172"/>
      <c r="J367" s="172"/>
      <c r="K367" s="152">
        <v>43686</v>
      </c>
      <c r="L367" s="133">
        <v>43716</v>
      </c>
      <c r="M367" s="129" t="str">
        <f t="shared" si="8"/>
        <v>100%</v>
      </c>
    </row>
    <row r="368" spans="1:13" s="126" customFormat="1" ht="84" x14ac:dyDescent="0.25">
      <c r="A368" s="96" t="s">
        <v>1458</v>
      </c>
      <c r="B368" s="146" t="s">
        <v>1340</v>
      </c>
      <c r="C368" s="149" t="s">
        <v>1486</v>
      </c>
      <c r="D368" s="142" t="s">
        <v>1376</v>
      </c>
      <c r="E368" s="145" t="s">
        <v>1520</v>
      </c>
      <c r="F368" s="152">
        <v>43686</v>
      </c>
      <c r="G368" s="144">
        <v>448000000</v>
      </c>
      <c r="H368" s="149" t="s">
        <v>1026</v>
      </c>
      <c r="I368" s="172"/>
      <c r="J368" s="172"/>
      <c r="K368" s="152">
        <v>43686</v>
      </c>
      <c r="L368" s="133">
        <v>43716</v>
      </c>
      <c r="M368" s="129" t="str">
        <f t="shared" si="8"/>
        <v>100%</v>
      </c>
    </row>
    <row r="369" spans="1:13" s="126" customFormat="1" ht="48" x14ac:dyDescent="0.25">
      <c r="A369" s="96" t="s">
        <v>1459</v>
      </c>
      <c r="B369" s="125" t="s">
        <v>1340</v>
      </c>
      <c r="C369" s="149" t="s">
        <v>1487</v>
      </c>
      <c r="D369" s="178" t="s">
        <v>1546</v>
      </c>
      <c r="E369" s="145" t="s">
        <v>1521</v>
      </c>
      <c r="F369" s="152">
        <v>43686</v>
      </c>
      <c r="G369" s="144">
        <v>1914466000</v>
      </c>
      <c r="H369" s="149" t="s">
        <v>1026</v>
      </c>
      <c r="I369" s="172"/>
      <c r="J369" s="172"/>
      <c r="K369" s="152">
        <v>43686</v>
      </c>
      <c r="L369" s="133">
        <v>43716</v>
      </c>
      <c r="M369" s="129" t="str">
        <f t="shared" si="8"/>
        <v>100%</v>
      </c>
    </row>
    <row r="370" spans="1:13" s="126" customFormat="1" ht="72" x14ac:dyDescent="0.25">
      <c r="A370" s="96" t="s">
        <v>1460</v>
      </c>
      <c r="B370" s="146" t="s">
        <v>1340</v>
      </c>
      <c r="C370" s="149" t="s">
        <v>1488</v>
      </c>
      <c r="D370" s="142" t="s">
        <v>1547</v>
      </c>
      <c r="E370" s="145" t="s">
        <v>1522</v>
      </c>
      <c r="F370" s="152">
        <v>43686</v>
      </c>
      <c r="G370" s="144">
        <v>55000000</v>
      </c>
      <c r="H370" s="149" t="s">
        <v>1026</v>
      </c>
      <c r="I370" s="172"/>
      <c r="J370" s="172"/>
      <c r="K370" s="152">
        <v>43686</v>
      </c>
      <c r="L370" s="133">
        <v>43716</v>
      </c>
      <c r="M370" s="129" t="str">
        <f t="shared" si="8"/>
        <v>100%</v>
      </c>
    </row>
    <row r="371" spans="1:13" s="126" customFormat="1" ht="60" x14ac:dyDescent="0.25">
      <c r="A371" s="96" t="s">
        <v>1461</v>
      </c>
      <c r="B371" s="146" t="s">
        <v>1342</v>
      </c>
      <c r="C371" s="149" t="s">
        <v>1064</v>
      </c>
      <c r="D371" s="142" t="s">
        <v>1121</v>
      </c>
      <c r="E371" s="145" t="s">
        <v>1523</v>
      </c>
      <c r="F371" s="152">
        <v>43689</v>
      </c>
      <c r="G371" s="144">
        <v>1036000000</v>
      </c>
      <c r="H371" s="149" t="s">
        <v>1026</v>
      </c>
      <c r="I371" s="172"/>
      <c r="J371" s="172"/>
      <c r="K371" s="152">
        <v>43689</v>
      </c>
      <c r="L371" s="133">
        <v>43719</v>
      </c>
      <c r="M371" s="129" t="str">
        <f t="shared" si="8"/>
        <v>100%</v>
      </c>
    </row>
    <row r="372" spans="1:13" s="126" customFormat="1" ht="72" x14ac:dyDescent="0.25">
      <c r="A372" s="96" t="s">
        <v>1462</v>
      </c>
      <c r="B372" s="146" t="s">
        <v>1049</v>
      </c>
      <c r="C372" s="149" t="s">
        <v>1489</v>
      </c>
      <c r="D372" s="142" t="s">
        <v>1548</v>
      </c>
      <c r="E372" s="145" t="s">
        <v>1524</v>
      </c>
      <c r="F372" s="152">
        <v>43692</v>
      </c>
      <c r="G372" s="144">
        <v>209806802</v>
      </c>
      <c r="H372" s="149" t="s">
        <v>1007</v>
      </c>
      <c r="I372" s="172"/>
      <c r="J372" s="172"/>
      <c r="K372" s="152">
        <v>43693</v>
      </c>
      <c r="L372" s="133">
        <v>43814</v>
      </c>
      <c r="M372" s="129" t="str">
        <f t="shared" si="8"/>
        <v>100%</v>
      </c>
    </row>
    <row r="373" spans="1:13" s="126" customFormat="1" ht="48" x14ac:dyDescent="0.25">
      <c r="A373" s="96" t="s">
        <v>1463</v>
      </c>
      <c r="B373" s="146" t="s">
        <v>1340</v>
      </c>
      <c r="C373" s="149" t="s">
        <v>1490</v>
      </c>
      <c r="D373" s="142" t="s">
        <v>1549</v>
      </c>
      <c r="E373" s="145" t="s">
        <v>1525</v>
      </c>
      <c r="F373" s="152">
        <v>43692</v>
      </c>
      <c r="G373" s="144">
        <v>170000000</v>
      </c>
      <c r="H373" s="149" t="s">
        <v>1026</v>
      </c>
      <c r="I373" s="172"/>
      <c r="J373" s="172"/>
      <c r="K373" s="152">
        <v>43693</v>
      </c>
      <c r="L373" s="133">
        <v>43723</v>
      </c>
      <c r="M373" s="129" t="str">
        <f t="shared" si="8"/>
        <v>100%</v>
      </c>
    </row>
    <row r="374" spans="1:13" s="126" customFormat="1" ht="60" x14ac:dyDescent="0.25">
      <c r="A374" s="96" t="s">
        <v>1464</v>
      </c>
      <c r="B374" s="125" t="s">
        <v>1343</v>
      </c>
      <c r="C374" s="149" t="s">
        <v>1491</v>
      </c>
      <c r="D374" s="178" t="s">
        <v>1550</v>
      </c>
      <c r="E374" s="99" t="s">
        <v>1526</v>
      </c>
      <c r="F374" s="152">
        <v>43692</v>
      </c>
      <c r="G374" s="144">
        <v>15900000</v>
      </c>
      <c r="H374" s="149" t="s">
        <v>1007</v>
      </c>
      <c r="I374" s="172"/>
      <c r="J374" s="172"/>
      <c r="K374" s="133">
        <v>43693</v>
      </c>
      <c r="L374" s="133">
        <v>43814</v>
      </c>
      <c r="M374" s="129" t="str">
        <f t="shared" si="8"/>
        <v>100%</v>
      </c>
    </row>
    <row r="375" spans="1:13" s="126" customFormat="1" ht="48" x14ac:dyDescent="0.25">
      <c r="A375" s="96" t="s">
        <v>1465</v>
      </c>
      <c r="B375" s="124" t="s">
        <v>1495</v>
      </c>
      <c r="C375" s="149" t="s">
        <v>1492</v>
      </c>
      <c r="D375" s="129" t="s">
        <v>1551</v>
      </c>
      <c r="E375" s="99" t="s">
        <v>1527</v>
      </c>
      <c r="F375" s="152">
        <v>43700</v>
      </c>
      <c r="G375" s="144">
        <v>38850000</v>
      </c>
      <c r="H375" s="149" t="s">
        <v>1007</v>
      </c>
      <c r="I375" s="172"/>
      <c r="J375" s="172"/>
      <c r="K375" s="133">
        <v>43700</v>
      </c>
      <c r="L375" s="133">
        <v>43821</v>
      </c>
      <c r="M375" s="129" t="str">
        <f t="shared" si="8"/>
        <v>100%</v>
      </c>
    </row>
    <row r="376" spans="1:13" s="126" customFormat="1" ht="60" x14ac:dyDescent="0.25">
      <c r="A376" s="96" t="s">
        <v>1466</v>
      </c>
      <c r="B376" s="146" t="s">
        <v>1343</v>
      </c>
      <c r="C376" s="149" t="s">
        <v>1493</v>
      </c>
      <c r="D376" s="142" t="s">
        <v>1552</v>
      </c>
      <c r="E376" s="99" t="s">
        <v>1528</v>
      </c>
      <c r="F376" s="152">
        <v>43703</v>
      </c>
      <c r="G376" s="144">
        <v>10000000</v>
      </c>
      <c r="H376" s="149" t="s">
        <v>1007</v>
      </c>
      <c r="I376" s="172"/>
      <c r="J376" s="172"/>
      <c r="K376" s="152">
        <v>43704</v>
      </c>
      <c r="L376" s="152">
        <v>43825</v>
      </c>
      <c r="M376" s="129" t="str">
        <f t="shared" si="8"/>
        <v>100%</v>
      </c>
    </row>
    <row r="377" spans="1:13" s="126" customFormat="1" ht="60" x14ac:dyDescent="0.25">
      <c r="A377" s="96" t="s">
        <v>1467</v>
      </c>
      <c r="B377" s="146" t="s">
        <v>1343</v>
      </c>
      <c r="C377" s="149" t="s">
        <v>343</v>
      </c>
      <c r="D377" s="142" t="s">
        <v>328</v>
      </c>
      <c r="E377" s="145" t="s">
        <v>1529</v>
      </c>
      <c r="F377" s="152">
        <v>43711</v>
      </c>
      <c r="G377" s="132" t="s">
        <v>1555</v>
      </c>
      <c r="H377" s="142" t="s">
        <v>172</v>
      </c>
      <c r="I377" s="172"/>
      <c r="J377" s="172"/>
      <c r="K377" s="152">
        <v>43718</v>
      </c>
      <c r="L377" s="152">
        <v>44083</v>
      </c>
      <c r="M377" s="129" t="str">
        <f t="shared" si="8"/>
        <v>30%</v>
      </c>
    </row>
    <row r="378" spans="1:13" s="126" customFormat="1" ht="36" x14ac:dyDescent="0.25">
      <c r="A378" s="96" t="s">
        <v>1468</v>
      </c>
      <c r="B378" s="142" t="s">
        <v>170</v>
      </c>
      <c r="C378" s="149" t="s">
        <v>346</v>
      </c>
      <c r="D378" s="142" t="s">
        <v>170</v>
      </c>
      <c r="E378" s="149" t="s">
        <v>170</v>
      </c>
      <c r="F378" s="152">
        <v>43721</v>
      </c>
      <c r="G378" s="149" t="s">
        <v>170</v>
      </c>
      <c r="H378" s="149" t="s">
        <v>170</v>
      </c>
      <c r="I378" s="149" t="s">
        <v>170</v>
      </c>
      <c r="J378" s="149" t="s">
        <v>170</v>
      </c>
      <c r="K378" s="149" t="s">
        <v>170</v>
      </c>
      <c r="L378" s="149" t="s">
        <v>170</v>
      </c>
      <c r="M378" s="129" t="e">
        <f t="shared" si="8"/>
        <v>#VALUE!</v>
      </c>
    </row>
    <row r="379" spans="1:13" s="126" customFormat="1" ht="54" customHeight="1" x14ac:dyDescent="0.25">
      <c r="A379" s="96" t="s">
        <v>1469</v>
      </c>
      <c r="B379" s="146" t="s">
        <v>1339</v>
      </c>
      <c r="C379" s="149" t="s">
        <v>1494</v>
      </c>
      <c r="D379" s="142" t="s">
        <v>1553</v>
      </c>
      <c r="E379" s="99" t="s">
        <v>1530</v>
      </c>
      <c r="F379" s="152">
        <v>43721</v>
      </c>
      <c r="G379" s="144">
        <v>48190471</v>
      </c>
      <c r="H379" s="142" t="s">
        <v>180</v>
      </c>
      <c r="I379" s="172" t="s">
        <v>1788</v>
      </c>
      <c r="J379" s="172" t="s">
        <v>1789</v>
      </c>
      <c r="K379" s="152">
        <v>43724</v>
      </c>
      <c r="L379" s="152">
        <v>43794</v>
      </c>
      <c r="M379" s="129" t="str">
        <f t="shared" si="8"/>
        <v>100%</v>
      </c>
    </row>
    <row r="380" spans="1:13" s="148" customFormat="1" ht="72" x14ac:dyDescent="0.25">
      <c r="A380" s="99" t="s">
        <v>1470</v>
      </c>
      <c r="B380" s="146" t="s">
        <v>203</v>
      </c>
      <c r="C380" s="149" t="s">
        <v>251</v>
      </c>
      <c r="D380" s="142" t="s">
        <v>252</v>
      </c>
      <c r="E380" s="99" t="s">
        <v>1531</v>
      </c>
      <c r="F380" s="152">
        <v>43726</v>
      </c>
      <c r="G380" s="132" t="s">
        <v>1556</v>
      </c>
      <c r="H380" s="149" t="s">
        <v>1567</v>
      </c>
      <c r="I380" s="149"/>
      <c r="J380" s="149"/>
      <c r="K380" s="152">
        <v>43726</v>
      </c>
      <c r="L380" s="152">
        <v>43830</v>
      </c>
      <c r="M380" s="142" t="str">
        <f t="shared" si="8"/>
        <v>99%</v>
      </c>
    </row>
    <row r="381" spans="1:13" s="148" customFormat="1" ht="60" x14ac:dyDescent="0.25">
      <c r="A381" s="99" t="s">
        <v>1471</v>
      </c>
      <c r="B381" s="146" t="s">
        <v>203</v>
      </c>
      <c r="C381" s="149" t="s">
        <v>661</v>
      </c>
      <c r="D381" s="142" t="s">
        <v>993</v>
      </c>
      <c r="E381" s="115" t="s">
        <v>1532</v>
      </c>
      <c r="F381" s="152">
        <v>43727</v>
      </c>
      <c r="G381" s="144">
        <v>490280000</v>
      </c>
      <c r="H381" s="149" t="s">
        <v>1568</v>
      </c>
      <c r="I381" s="149"/>
      <c r="J381" s="149"/>
      <c r="K381" s="152">
        <v>43728</v>
      </c>
      <c r="L381" s="152">
        <v>43769</v>
      </c>
      <c r="M381" s="142" t="str">
        <f t="shared" si="8"/>
        <v>100%</v>
      </c>
    </row>
    <row r="382" spans="1:13" s="126" customFormat="1" ht="48" x14ac:dyDescent="0.25">
      <c r="A382" s="99" t="s">
        <v>1472</v>
      </c>
      <c r="B382" s="146" t="s">
        <v>203</v>
      </c>
      <c r="C382" s="149" t="s">
        <v>255</v>
      </c>
      <c r="D382" s="142" t="s">
        <v>256</v>
      </c>
      <c r="E382" s="115" t="s">
        <v>1533</v>
      </c>
      <c r="F382" s="152">
        <v>43728</v>
      </c>
      <c r="G382" s="132" t="s">
        <v>1557</v>
      </c>
      <c r="H382" s="149" t="s">
        <v>1569</v>
      </c>
      <c r="I382" s="172"/>
      <c r="J382" s="172"/>
      <c r="K382" s="152">
        <v>43729</v>
      </c>
      <c r="L382" s="152">
        <v>43830</v>
      </c>
      <c r="M382" s="129" t="str">
        <f t="shared" si="8"/>
        <v>99%</v>
      </c>
    </row>
    <row r="383" spans="1:13" s="126" customFormat="1" ht="60" x14ac:dyDescent="0.25">
      <c r="A383" s="99" t="s">
        <v>1570</v>
      </c>
      <c r="B383" s="146" t="s">
        <v>242</v>
      </c>
      <c r="C383" s="149" t="s">
        <v>109</v>
      </c>
      <c r="D383" s="142" t="s">
        <v>925</v>
      </c>
      <c r="E383" s="115" t="s">
        <v>1571</v>
      </c>
      <c r="F383" s="152">
        <v>43728</v>
      </c>
      <c r="G383" s="144">
        <v>115668000</v>
      </c>
      <c r="H383" s="149" t="s">
        <v>1026</v>
      </c>
      <c r="I383" s="172"/>
      <c r="J383" s="172"/>
      <c r="K383" s="152">
        <v>43731</v>
      </c>
      <c r="L383" s="152">
        <v>43760</v>
      </c>
      <c r="M383" s="129" t="str">
        <f t="shared" si="8"/>
        <v>100%</v>
      </c>
    </row>
    <row r="384" spans="1:13" s="126" customFormat="1" ht="84" x14ac:dyDescent="0.25">
      <c r="A384" s="99" t="s">
        <v>1572</v>
      </c>
      <c r="B384" s="146" t="s">
        <v>203</v>
      </c>
      <c r="C384" s="149" t="s">
        <v>346</v>
      </c>
      <c r="D384" s="142" t="s">
        <v>211</v>
      </c>
      <c r="E384" s="145" t="s">
        <v>1581</v>
      </c>
      <c r="F384" s="152">
        <v>43733</v>
      </c>
      <c r="G384" s="147" t="s">
        <v>1585</v>
      </c>
      <c r="H384" s="149" t="s">
        <v>172</v>
      </c>
      <c r="I384" s="190"/>
      <c r="J384" s="190"/>
      <c r="K384" s="152">
        <v>43733</v>
      </c>
      <c r="L384" s="152">
        <v>44098</v>
      </c>
      <c r="M384" s="129" t="str">
        <f t="shared" si="8"/>
        <v>26%</v>
      </c>
    </row>
    <row r="385" spans="1:13" s="126" customFormat="1" ht="60" x14ac:dyDescent="0.25">
      <c r="A385" s="99" t="s">
        <v>1573</v>
      </c>
      <c r="B385" s="146" t="s">
        <v>1339</v>
      </c>
      <c r="C385" s="149" t="s">
        <v>1577</v>
      </c>
      <c r="D385" s="142" t="s">
        <v>1579</v>
      </c>
      <c r="E385" s="145" t="s">
        <v>1582</v>
      </c>
      <c r="F385" s="152">
        <v>43734</v>
      </c>
      <c r="G385" s="144">
        <v>36000000</v>
      </c>
      <c r="H385" s="149" t="s">
        <v>1008</v>
      </c>
      <c r="I385" s="190"/>
      <c r="J385" s="190"/>
      <c r="K385" s="152">
        <v>43738</v>
      </c>
      <c r="L385" s="152">
        <v>43828</v>
      </c>
      <c r="M385" s="129" t="str">
        <f t="shared" si="8"/>
        <v>100%</v>
      </c>
    </row>
    <row r="386" spans="1:13" s="148" customFormat="1" ht="75" x14ac:dyDescent="0.25">
      <c r="A386" s="99" t="s">
        <v>1574</v>
      </c>
      <c r="B386" s="146" t="s">
        <v>1343</v>
      </c>
      <c r="C386" s="149" t="s">
        <v>1578</v>
      </c>
      <c r="D386" s="142" t="s">
        <v>1580</v>
      </c>
      <c r="E386" s="145" t="s">
        <v>1583</v>
      </c>
      <c r="F386" s="152">
        <v>43734</v>
      </c>
      <c r="G386" s="144">
        <v>10140585</v>
      </c>
      <c r="H386" s="149" t="s">
        <v>1026</v>
      </c>
      <c r="I386" s="191" t="s">
        <v>1780</v>
      </c>
      <c r="J386" s="191" t="s">
        <v>1781</v>
      </c>
      <c r="K386" s="152">
        <v>43738</v>
      </c>
      <c r="L386" s="152">
        <v>43798</v>
      </c>
      <c r="M386" s="129" t="str">
        <f t="shared" si="8"/>
        <v>100%</v>
      </c>
    </row>
    <row r="387" spans="1:13" s="148" customFormat="1" ht="72" x14ac:dyDescent="0.25">
      <c r="A387" s="99" t="s">
        <v>1575</v>
      </c>
      <c r="B387" s="146" t="s">
        <v>1340</v>
      </c>
      <c r="C387" s="149" t="s">
        <v>1490</v>
      </c>
      <c r="D387" s="142" t="s">
        <v>1549</v>
      </c>
      <c r="E387" s="145" t="s">
        <v>1584</v>
      </c>
      <c r="F387" s="152">
        <v>43738</v>
      </c>
      <c r="G387" s="144">
        <v>120000000</v>
      </c>
      <c r="H387" s="149" t="s">
        <v>1026</v>
      </c>
      <c r="I387" s="191"/>
      <c r="J387" s="191"/>
      <c r="K387" s="152">
        <v>43739</v>
      </c>
      <c r="L387" s="152">
        <v>43769</v>
      </c>
      <c r="M387" s="22" t="str">
        <f t="shared" si="8"/>
        <v>100%</v>
      </c>
    </row>
    <row r="388" spans="1:13" s="148" customFormat="1" ht="53.25" customHeight="1" x14ac:dyDescent="0.25">
      <c r="A388" s="99" t="s">
        <v>1576</v>
      </c>
      <c r="B388" s="146" t="s">
        <v>220</v>
      </c>
      <c r="C388" s="149" t="s">
        <v>1586</v>
      </c>
      <c r="D388" s="142">
        <v>1036645518</v>
      </c>
      <c r="E388" s="145" t="s">
        <v>1587</v>
      </c>
      <c r="F388" s="152">
        <v>43738</v>
      </c>
      <c r="G388" s="144">
        <v>5122260</v>
      </c>
      <c r="H388" s="149" t="s">
        <v>1008</v>
      </c>
      <c r="I388" s="191"/>
      <c r="J388" s="191"/>
      <c r="K388" s="152">
        <v>43739</v>
      </c>
      <c r="L388" s="152">
        <v>43830</v>
      </c>
      <c r="M388" s="142" t="str">
        <f t="shared" si="8"/>
        <v>99%</v>
      </c>
    </row>
    <row r="389" spans="1:13" ht="49.5" customHeight="1" x14ac:dyDescent="0.25">
      <c r="A389" s="185" t="s">
        <v>1625</v>
      </c>
      <c r="B389" s="185"/>
      <c r="C389" s="185"/>
      <c r="D389" s="185"/>
      <c r="E389" s="185"/>
      <c r="F389" s="185"/>
      <c r="G389" s="185"/>
      <c r="H389" s="185"/>
      <c r="I389" s="185"/>
      <c r="J389" s="185"/>
      <c r="K389" s="185"/>
      <c r="L389" s="185"/>
      <c r="M389" s="185"/>
    </row>
    <row r="390" spans="1:13" ht="60" x14ac:dyDescent="0.25">
      <c r="A390" s="42" t="s">
        <v>0</v>
      </c>
      <c r="B390" s="42" t="s">
        <v>5</v>
      </c>
      <c r="C390" s="42" t="s">
        <v>1</v>
      </c>
      <c r="D390" s="42" t="s">
        <v>6</v>
      </c>
      <c r="E390" s="42" t="s">
        <v>27</v>
      </c>
      <c r="F390" s="42" t="s">
        <v>28</v>
      </c>
      <c r="G390" s="42" t="s">
        <v>7</v>
      </c>
      <c r="H390" s="42" t="s">
        <v>26</v>
      </c>
      <c r="I390" s="42" t="s">
        <v>31</v>
      </c>
      <c r="J390" s="42" t="s">
        <v>30</v>
      </c>
      <c r="K390" s="42" t="s">
        <v>2</v>
      </c>
      <c r="L390" s="42" t="s">
        <v>3</v>
      </c>
      <c r="M390" s="43" t="s">
        <v>29</v>
      </c>
    </row>
    <row r="391" spans="1:13" ht="48" x14ac:dyDescent="0.25">
      <c r="A391" s="99" t="s">
        <v>1626</v>
      </c>
      <c r="B391" s="146" t="s">
        <v>220</v>
      </c>
      <c r="C391" s="149" t="s">
        <v>105</v>
      </c>
      <c r="D391" s="61" t="s">
        <v>945</v>
      </c>
      <c r="E391" s="145" t="s">
        <v>1587</v>
      </c>
      <c r="F391" s="152">
        <v>43739</v>
      </c>
      <c r="G391" s="144">
        <v>5122260</v>
      </c>
      <c r="H391" s="149" t="s">
        <v>1008</v>
      </c>
      <c r="I391" s="190"/>
      <c r="J391" s="190"/>
      <c r="K391" s="152">
        <v>43739</v>
      </c>
      <c r="L391" s="152">
        <v>43830</v>
      </c>
      <c r="M391" s="61"/>
    </row>
    <row r="392" spans="1:13" ht="48" x14ac:dyDescent="0.25">
      <c r="A392" s="99" t="s">
        <v>1627</v>
      </c>
      <c r="B392" s="146" t="s">
        <v>220</v>
      </c>
      <c r="C392" s="149" t="s">
        <v>140</v>
      </c>
      <c r="D392" s="61" t="s">
        <v>938</v>
      </c>
      <c r="E392" s="145" t="s">
        <v>1587</v>
      </c>
      <c r="F392" s="152">
        <v>43739</v>
      </c>
      <c r="G392" s="144">
        <v>5122260</v>
      </c>
      <c r="H392" s="149" t="s">
        <v>1008</v>
      </c>
      <c r="I392" s="190"/>
      <c r="J392" s="190"/>
      <c r="K392" s="152">
        <v>43739</v>
      </c>
      <c r="L392" s="152">
        <v>43830</v>
      </c>
      <c r="M392" s="61"/>
    </row>
    <row r="393" spans="1:13" ht="96" x14ac:dyDescent="0.25">
      <c r="A393" s="99" t="s">
        <v>1628</v>
      </c>
      <c r="B393" s="84" t="s">
        <v>1340</v>
      </c>
      <c r="C393" s="149" t="s">
        <v>1666</v>
      </c>
      <c r="D393" s="61" t="s">
        <v>1683</v>
      </c>
      <c r="E393" s="145" t="s">
        <v>1700</v>
      </c>
      <c r="F393" s="152">
        <v>43739</v>
      </c>
      <c r="G393" s="144">
        <v>200000000</v>
      </c>
      <c r="H393" s="149" t="s">
        <v>180</v>
      </c>
      <c r="I393" s="190"/>
      <c r="J393" s="190"/>
      <c r="K393" s="152">
        <v>43739</v>
      </c>
      <c r="L393" s="152">
        <v>43799</v>
      </c>
      <c r="M393" s="61"/>
    </row>
    <row r="394" spans="1:13" ht="72" x14ac:dyDescent="0.25">
      <c r="A394" s="99" t="s">
        <v>1629</v>
      </c>
      <c r="B394" s="84" t="s">
        <v>1340</v>
      </c>
      <c r="C394" s="149" t="s">
        <v>668</v>
      </c>
      <c r="D394" s="61" t="s">
        <v>1001</v>
      </c>
      <c r="E394" s="99" t="s">
        <v>1701</v>
      </c>
      <c r="F394" s="152">
        <v>43741</v>
      </c>
      <c r="G394" s="144">
        <v>1259000000</v>
      </c>
      <c r="H394" s="149" t="s">
        <v>180</v>
      </c>
      <c r="I394" s="190"/>
      <c r="J394" s="190"/>
      <c r="K394" s="152">
        <v>43745</v>
      </c>
      <c r="L394" s="152">
        <v>43805</v>
      </c>
      <c r="M394" s="61"/>
    </row>
    <row r="395" spans="1:13" ht="24" customHeight="1" x14ac:dyDescent="0.25">
      <c r="A395" s="99" t="s">
        <v>1630</v>
      </c>
      <c r="B395" s="84" t="s">
        <v>203</v>
      </c>
      <c r="C395" s="149" t="s">
        <v>1667</v>
      </c>
      <c r="D395" s="61" t="s">
        <v>1684</v>
      </c>
      <c r="E395" s="145" t="s">
        <v>1702</v>
      </c>
      <c r="F395" s="152">
        <v>43742</v>
      </c>
      <c r="G395" s="144">
        <v>12321058</v>
      </c>
      <c r="H395" s="149" t="s">
        <v>180</v>
      </c>
      <c r="I395" s="190"/>
      <c r="J395" s="190"/>
      <c r="K395" s="152">
        <v>43745</v>
      </c>
      <c r="L395" s="152">
        <v>43805</v>
      </c>
      <c r="M395" s="61"/>
    </row>
    <row r="396" spans="1:13" ht="36" customHeight="1" x14ac:dyDescent="0.25">
      <c r="A396" s="171" t="s">
        <v>1631</v>
      </c>
      <c r="B396" s="84" t="s">
        <v>242</v>
      </c>
      <c r="C396" s="149" t="s">
        <v>1309</v>
      </c>
      <c r="D396" s="61" t="s">
        <v>1371</v>
      </c>
      <c r="E396" s="145" t="s">
        <v>1703</v>
      </c>
      <c r="F396" s="152">
        <v>43747</v>
      </c>
      <c r="G396" s="144">
        <v>25000000</v>
      </c>
      <c r="H396" s="142" t="s">
        <v>180</v>
      </c>
      <c r="I396" s="190"/>
      <c r="J396" s="190"/>
      <c r="K396" s="152">
        <v>43748</v>
      </c>
      <c r="L396" s="152">
        <v>43808</v>
      </c>
      <c r="M396" s="61"/>
    </row>
    <row r="397" spans="1:13" ht="72" x14ac:dyDescent="0.25">
      <c r="A397" s="171" t="s">
        <v>1632</v>
      </c>
      <c r="B397" s="84" t="s">
        <v>1340</v>
      </c>
      <c r="C397" s="149" t="s">
        <v>1100</v>
      </c>
      <c r="D397" s="142" t="s">
        <v>1123</v>
      </c>
      <c r="E397" s="145" t="s">
        <v>1704</v>
      </c>
      <c r="F397" s="152">
        <v>43748</v>
      </c>
      <c r="G397" s="144">
        <v>900000000</v>
      </c>
      <c r="H397" s="142" t="s">
        <v>180</v>
      </c>
      <c r="I397" s="190"/>
      <c r="J397" s="190"/>
      <c r="K397" s="152">
        <v>43749</v>
      </c>
      <c r="L397" s="152">
        <v>43809</v>
      </c>
      <c r="M397" s="61"/>
    </row>
    <row r="398" spans="1:13" ht="72" x14ac:dyDescent="0.25">
      <c r="A398" s="171" t="s">
        <v>1633</v>
      </c>
      <c r="B398" s="84" t="s">
        <v>1345</v>
      </c>
      <c r="C398" s="149" t="s">
        <v>1315</v>
      </c>
      <c r="D398" s="142" t="s">
        <v>1377</v>
      </c>
      <c r="E398" s="145" t="s">
        <v>1705</v>
      </c>
      <c r="F398" s="152">
        <v>43749</v>
      </c>
      <c r="G398" s="144">
        <v>7000000</v>
      </c>
      <c r="H398" s="149" t="s">
        <v>1734</v>
      </c>
      <c r="I398" s="190"/>
      <c r="J398" s="190"/>
      <c r="K398" s="152">
        <v>43749</v>
      </c>
      <c r="L398" s="152">
        <v>43819</v>
      </c>
      <c r="M398" s="61"/>
    </row>
    <row r="399" spans="1:13" ht="48" x14ac:dyDescent="0.25">
      <c r="A399" s="170" t="s">
        <v>1634</v>
      </c>
      <c r="B399" s="84" t="s">
        <v>203</v>
      </c>
      <c r="C399" s="149" t="s">
        <v>371</v>
      </c>
      <c r="D399" s="129" t="s">
        <v>390</v>
      </c>
      <c r="E399" s="173" t="s">
        <v>1706</v>
      </c>
      <c r="F399" s="133">
        <v>43754</v>
      </c>
      <c r="G399" s="174" t="s">
        <v>1749</v>
      </c>
      <c r="H399" s="172" t="s">
        <v>1735</v>
      </c>
      <c r="I399" s="190"/>
      <c r="J399" s="190"/>
      <c r="K399" s="133">
        <v>43755</v>
      </c>
      <c r="L399" s="152">
        <v>43830</v>
      </c>
      <c r="M399" s="61"/>
    </row>
    <row r="400" spans="1:13" ht="48" x14ac:dyDescent="0.25">
      <c r="A400" s="171" t="s">
        <v>1635</v>
      </c>
      <c r="B400" s="84" t="s">
        <v>203</v>
      </c>
      <c r="C400" s="149" t="s">
        <v>372</v>
      </c>
      <c r="D400" s="142" t="s">
        <v>391</v>
      </c>
      <c r="E400" s="145" t="s">
        <v>1707</v>
      </c>
      <c r="F400" s="152">
        <v>43755</v>
      </c>
      <c r="G400" s="132" t="s">
        <v>1750</v>
      </c>
      <c r="H400" s="149" t="s">
        <v>1736</v>
      </c>
      <c r="I400" s="190"/>
      <c r="J400" s="190"/>
      <c r="K400" s="152">
        <v>43756</v>
      </c>
      <c r="L400" s="152">
        <v>43830</v>
      </c>
      <c r="M400" s="61"/>
    </row>
    <row r="401" spans="1:13" ht="60" x14ac:dyDescent="0.25">
      <c r="A401" s="170" t="s">
        <v>1636</v>
      </c>
      <c r="B401" s="84" t="s">
        <v>203</v>
      </c>
      <c r="C401" s="149" t="s">
        <v>1668</v>
      </c>
      <c r="D401" s="142" t="s">
        <v>1685</v>
      </c>
      <c r="E401" s="173" t="s">
        <v>1708</v>
      </c>
      <c r="F401" s="133">
        <v>43759</v>
      </c>
      <c r="G401" s="174" t="s">
        <v>1751</v>
      </c>
      <c r="H401" s="172" t="s">
        <v>172</v>
      </c>
      <c r="I401" s="190"/>
      <c r="J401" s="190"/>
      <c r="K401" s="152">
        <v>43759</v>
      </c>
      <c r="L401" s="152">
        <v>44124</v>
      </c>
      <c r="M401" s="61"/>
    </row>
    <row r="402" spans="1:13" ht="36" x14ac:dyDescent="0.25">
      <c r="A402" s="171" t="s">
        <v>1637</v>
      </c>
      <c r="B402" s="84" t="s">
        <v>203</v>
      </c>
      <c r="C402" s="149" t="s">
        <v>244</v>
      </c>
      <c r="D402" s="142" t="s">
        <v>245</v>
      </c>
      <c r="E402" s="145" t="s">
        <v>1709</v>
      </c>
      <c r="F402" s="152">
        <v>43760</v>
      </c>
      <c r="G402" s="147" t="s">
        <v>1752</v>
      </c>
      <c r="H402" s="149" t="s">
        <v>1737</v>
      </c>
      <c r="I402" s="190"/>
      <c r="J402" s="190"/>
      <c r="K402" s="152">
        <v>43760</v>
      </c>
      <c r="L402" s="152">
        <v>43830</v>
      </c>
      <c r="M402" s="61"/>
    </row>
    <row r="403" spans="1:13" ht="72" x14ac:dyDescent="0.25">
      <c r="A403" s="171" t="s">
        <v>1638</v>
      </c>
      <c r="B403" s="84" t="s">
        <v>1339</v>
      </c>
      <c r="C403" s="149" t="s">
        <v>67</v>
      </c>
      <c r="D403" s="142" t="s">
        <v>962</v>
      </c>
      <c r="E403" s="145" t="s">
        <v>1710</v>
      </c>
      <c r="F403" s="152">
        <v>43762</v>
      </c>
      <c r="G403" s="147">
        <v>100000000</v>
      </c>
      <c r="H403" s="149" t="s">
        <v>1026</v>
      </c>
      <c r="I403" s="190"/>
      <c r="J403" s="190"/>
      <c r="K403" s="152">
        <v>43763</v>
      </c>
      <c r="L403" s="152">
        <v>43793</v>
      </c>
      <c r="M403" s="61"/>
    </row>
    <row r="404" spans="1:13" ht="48" x14ac:dyDescent="0.25">
      <c r="A404" s="170" t="s">
        <v>1639</v>
      </c>
      <c r="B404" s="84" t="s">
        <v>243</v>
      </c>
      <c r="C404" s="149" t="s">
        <v>202</v>
      </c>
      <c r="D404" s="142" t="s">
        <v>199</v>
      </c>
      <c r="E404" s="173" t="s">
        <v>1711</v>
      </c>
      <c r="F404" s="133">
        <v>43767</v>
      </c>
      <c r="G404" s="174">
        <v>1588764372</v>
      </c>
      <c r="H404" s="172" t="s">
        <v>1738</v>
      </c>
      <c r="I404" s="190"/>
      <c r="J404" s="190"/>
      <c r="K404" s="152">
        <v>43767</v>
      </c>
      <c r="L404" s="152">
        <v>43830</v>
      </c>
      <c r="M404" s="61"/>
    </row>
    <row r="405" spans="1:13" ht="72" x14ac:dyDescent="0.25">
      <c r="A405" s="171" t="s">
        <v>1640</v>
      </c>
      <c r="B405" s="84" t="s">
        <v>242</v>
      </c>
      <c r="C405" s="149" t="s">
        <v>1064</v>
      </c>
      <c r="D405" s="142" t="s">
        <v>1121</v>
      </c>
      <c r="E405" s="145" t="s">
        <v>1712</v>
      </c>
      <c r="F405" s="152">
        <v>43768</v>
      </c>
      <c r="G405" s="147">
        <v>244978000</v>
      </c>
      <c r="H405" s="149" t="s">
        <v>180</v>
      </c>
      <c r="I405" s="190"/>
      <c r="J405" s="190"/>
      <c r="K405" s="152">
        <v>43769</v>
      </c>
      <c r="L405" s="152">
        <v>43829</v>
      </c>
      <c r="M405" s="61"/>
    </row>
    <row r="406" spans="1:13" ht="48" x14ac:dyDescent="0.25">
      <c r="A406" s="171" t="s">
        <v>1641</v>
      </c>
      <c r="B406" s="84" t="s">
        <v>203</v>
      </c>
      <c r="C406" s="149" t="s">
        <v>614</v>
      </c>
      <c r="D406" s="142" t="s">
        <v>855</v>
      </c>
      <c r="E406" s="145" t="s">
        <v>1713</v>
      </c>
      <c r="F406" s="152">
        <v>43769</v>
      </c>
      <c r="G406" s="147">
        <v>10204258</v>
      </c>
      <c r="H406" s="149" t="s">
        <v>180</v>
      </c>
      <c r="I406" s="190"/>
      <c r="J406" s="190"/>
      <c r="K406" s="152">
        <v>43770</v>
      </c>
      <c r="L406" s="152">
        <v>43830</v>
      </c>
      <c r="M406" s="61"/>
    </row>
    <row r="407" spans="1:13" ht="48" x14ac:dyDescent="0.25">
      <c r="A407" s="171" t="s">
        <v>1642</v>
      </c>
      <c r="B407" s="84" t="s">
        <v>203</v>
      </c>
      <c r="C407" s="149" t="s">
        <v>614</v>
      </c>
      <c r="D407" s="142" t="s">
        <v>855</v>
      </c>
      <c r="E407" s="145" t="s">
        <v>1714</v>
      </c>
      <c r="F407" s="152">
        <v>43769</v>
      </c>
      <c r="G407" s="147">
        <v>12137682</v>
      </c>
      <c r="H407" s="149" t="s">
        <v>180</v>
      </c>
      <c r="I407" s="190"/>
      <c r="J407" s="190"/>
      <c r="K407" s="152">
        <v>43770</v>
      </c>
      <c r="L407" s="152">
        <v>43830</v>
      </c>
      <c r="M407" s="61"/>
    </row>
    <row r="408" spans="1:13" ht="60" x14ac:dyDescent="0.25">
      <c r="A408" s="171" t="s">
        <v>1643</v>
      </c>
      <c r="B408" s="84" t="s">
        <v>203</v>
      </c>
      <c r="C408" s="149" t="s">
        <v>614</v>
      </c>
      <c r="D408" s="142" t="s">
        <v>855</v>
      </c>
      <c r="E408" s="145" t="s">
        <v>1715</v>
      </c>
      <c r="F408" s="152">
        <v>43769</v>
      </c>
      <c r="G408" s="147">
        <v>48647794</v>
      </c>
      <c r="H408" s="149" t="s">
        <v>180</v>
      </c>
      <c r="I408" s="190"/>
      <c r="J408" s="190"/>
      <c r="K408" s="152">
        <v>43770</v>
      </c>
      <c r="L408" s="152">
        <v>43830</v>
      </c>
      <c r="M408" s="61"/>
    </row>
    <row r="409" spans="1:13" ht="60" x14ac:dyDescent="0.25">
      <c r="A409" s="171" t="s">
        <v>1644</v>
      </c>
      <c r="B409" s="84" t="s">
        <v>242</v>
      </c>
      <c r="C409" s="149" t="s">
        <v>1669</v>
      </c>
      <c r="D409" s="142" t="s">
        <v>1686</v>
      </c>
      <c r="E409" s="145" t="s">
        <v>1716</v>
      </c>
      <c r="F409" s="152">
        <v>43769</v>
      </c>
      <c r="G409" s="147">
        <v>260000000</v>
      </c>
      <c r="H409" s="149" t="s">
        <v>180</v>
      </c>
      <c r="I409" s="190"/>
      <c r="J409" s="190"/>
      <c r="K409" s="152">
        <v>43769</v>
      </c>
      <c r="L409" s="152">
        <v>43829</v>
      </c>
      <c r="M409" s="61"/>
    </row>
    <row r="410" spans="1:13" ht="84" x14ac:dyDescent="0.25">
      <c r="A410" s="171" t="s">
        <v>1645</v>
      </c>
      <c r="B410" s="84" t="s">
        <v>203</v>
      </c>
      <c r="C410" s="149" t="s">
        <v>1330</v>
      </c>
      <c r="D410" s="142" t="s">
        <v>1389</v>
      </c>
      <c r="E410" s="145" t="s">
        <v>1717</v>
      </c>
      <c r="F410" s="152">
        <v>43770</v>
      </c>
      <c r="G410" s="147">
        <v>99999270</v>
      </c>
      <c r="H410" s="149" t="s">
        <v>180</v>
      </c>
      <c r="I410" s="190"/>
      <c r="J410" s="190"/>
      <c r="K410" s="152">
        <v>43770</v>
      </c>
      <c r="L410" s="152">
        <v>43819</v>
      </c>
      <c r="M410" s="61"/>
    </row>
    <row r="411" spans="1:13" ht="96" x14ac:dyDescent="0.25">
      <c r="A411" s="171" t="s">
        <v>1646</v>
      </c>
      <c r="B411" s="84" t="s">
        <v>1339</v>
      </c>
      <c r="C411" s="149" t="s">
        <v>1485</v>
      </c>
      <c r="D411" s="142" t="s">
        <v>1545</v>
      </c>
      <c r="E411" s="145" t="s">
        <v>1718</v>
      </c>
      <c r="F411" s="152">
        <v>43776</v>
      </c>
      <c r="G411" s="147">
        <v>400000000</v>
      </c>
      <c r="H411" s="149" t="s">
        <v>1739</v>
      </c>
      <c r="I411" s="190"/>
      <c r="J411" s="190"/>
      <c r="K411" s="152">
        <v>43776</v>
      </c>
      <c r="L411" s="152">
        <v>43820</v>
      </c>
      <c r="M411" s="61"/>
    </row>
    <row r="412" spans="1:13" s="126" customFormat="1" ht="72" x14ac:dyDescent="0.25">
      <c r="A412" s="145" t="s">
        <v>1647</v>
      </c>
      <c r="B412" s="172" t="s">
        <v>1340</v>
      </c>
      <c r="C412" s="149" t="s">
        <v>132</v>
      </c>
      <c r="D412" s="142" t="s">
        <v>856</v>
      </c>
      <c r="E412" s="145" t="s">
        <v>1719</v>
      </c>
      <c r="F412" s="152">
        <v>43782</v>
      </c>
      <c r="G412" s="147">
        <v>65550300</v>
      </c>
      <c r="H412" s="149" t="s">
        <v>1740</v>
      </c>
      <c r="I412" s="190"/>
      <c r="J412" s="190"/>
      <c r="K412" s="152">
        <v>43784</v>
      </c>
      <c r="L412" s="152">
        <v>43823</v>
      </c>
      <c r="M412" s="19"/>
    </row>
    <row r="413" spans="1:13" s="126" customFormat="1" ht="75" x14ac:dyDescent="0.25">
      <c r="A413" s="171" t="s">
        <v>1648</v>
      </c>
      <c r="B413" s="172" t="s">
        <v>1343</v>
      </c>
      <c r="C413" s="149" t="s">
        <v>1670</v>
      </c>
      <c r="D413" s="142" t="s">
        <v>1687</v>
      </c>
      <c r="E413" s="99" t="s">
        <v>1720</v>
      </c>
      <c r="F413" s="152">
        <v>43789</v>
      </c>
      <c r="G413" s="144">
        <v>24228400</v>
      </c>
      <c r="H413" s="142" t="s">
        <v>1026</v>
      </c>
      <c r="I413" s="190" t="s">
        <v>1835</v>
      </c>
      <c r="J413" s="190" t="s">
        <v>1836</v>
      </c>
      <c r="K413" s="152">
        <v>43791</v>
      </c>
      <c r="L413" s="152">
        <v>43830</v>
      </c>
      <c r="M413" s="19"/>
    </row>
    <row r="414" spans="1:13" s="126" customFormat="1" ht="48" x14ac:dyDescent="0.25">
      <c r="A414" s="171" t="s">
        <v>1649</v>
      </c>
      <c r="B414" s="172" t="s">
        <v>1341</v>
      </c>
      <c r="C414" s="149" t="s">
        <v>1671</v>
      </c>
      <c r="D414" s="142" t="s">
        <v>1688</v>
      </c>
      <c r="E414" s="145" t="s">
        <v>1721</v>
      </c>
      <c r="F414" s="152">
        <v>43797</v>
      </c>
      <c r="G414" s="144">
        <v>501200000</v>
      </c>
      <c r="H414" s="142" t="s">
        <v>1741</v>
      </c>
      <c r="I414" s="190"/>
      <c r="J414" s="190"/>
      <c r="K414" s="152">
        <v>43804</v>
      </c>
      <c r="L414" s="152">
        <v>43815</v>
      </c>
      <c r="M414" s="19"/>
    </row>
    <row r="415" spans="1:13" s="126" customFormat="1" x14ac:dyDescent="0.25">
      <c r="A415" s="171" t="s">
        <v>1650</v>
      </c>
      <c r="B415" s="172" t="s">
        <v>170</v>
      </c>
      <c r="C415" s="149" t="s">
        <v>661</v>
      </c>
      <c r="D415" s="19" t="s">
        <v>170</v>
      </c>
      <c r="E415" s="19" t="s">
        <v>170</v>
      </c>
      <c r="F415" s="19"/>
      <c r="G415" s="144" t="s">
        <v>170</v>
      </c>
      <c r="H415" s="19" t="s">
        <v>170</v>
      </c>
      <c r="I415" s="190" t="s">
        <v>170</v>
      </c>
      <c r="J415" s="190" t="s">
        <v>170</v>
      </c>
      <c r="K415" s="19" t="s">
        <v>170</v>
      </c>
      <c r="L415" s="19" t="s">
        <v>170</v>
      </c>
      <c r="M415" s="19"/>
    </row>
    <row r="416" spans="1:13" s="126" customFormat="1" ht="75" x14ac:dyDescent="0.25">
      <c r="A416" s="171" t="s">
        <v>1651</v>
      </c>
      <c r="B416" s="172" t="s">
        <v>203</v>
      </c>
      <c r="C416" s="149" t="s">
        <v>1672</v>
      </c>
      <c r="D416" s="142" t="s">
        <v>1689</v>
      </c>
      <c r="E416" s="145" t="s">
        <v>1722</v>
      </c>
      <c r="F416" s="152">
        <v>43802</v>
      </c>
      <c r="G416" s="144">
        <v>31082800</v>
      </c>
      <c r="H416" s="149" t="s">
        <v>1742</v>
      </c>
      <c r="I416" s="190" t="s">
        <v>1848</v>
      </c>
      <c r="J416" s="190" t="s">
        <v>1849</v>
      </c>
      <c r="K416" s="152">
        <v>43803</v>
      </c>
      <c r="L416" s="152">
        <v>43826</v>
      </c>
      <c r="M416" s="19"/>
    </row>
    <row r="417" spans="1:13" s="126" customFormat="1" ht="48" x14ac:dyDescent="0.25">
      <c r="A417" s="171" t="s">
        <v>1652</v>
      </c>
      <c r="B417" s="172" t="s">
        <v>1343</v>
      </c>
      <c r="C417" s="149" t="s">
        <v>1673</v>
      </c>
      <c r="D417" s="142" t="s">
        <v>1690</v>
      </c>
      <c r="E417" s="145" t="s">
        <v>1723</v>
      </c>
      <c r="F417" s="152">
        <v>43803</v>
      </c>
      <c r="G417" s="144">
        <v>3450000</v>
      </c>
      <c r="H417" s="149" t="s">
        <v>1743</v>
      </c>
      <c r="I417" s="190"/>
      <c r="J417" s="190"/>
      <c r="K417" s="152">
        <v>43805</v>
      </c>
      <c r="L417" s="152">
        <v>43830</v>
      </c>
      <c r="M417" s="19"/>
    </row>
    <row r="418" spans="1:13" s="126" customFormat="1" ht="48" x14ac:dyDescent="0.25">
      <c r="A418" s="171" t="s">
        <v>1653</v>
      </c>
      <c r="B418" s="172" t="s">
        <v>1343</v>
      </c>
      <c r="C418" s="149" t="s">
        <v>1674</v>
      </c>
      <c r="D418" s="142" t="s">
        <v>1691</v>
      </c>
      <c r="E418" s="145" t="s">
        <v>1723</v>
      </c>
      <c r="F418" s="152">
        <v>43803</v>
      </c>
      <c r="G418" s="144">
        <v>3450000</v>
      </c>
      <c r="H418" s="149" t="s">
        <v>1743</v>
      </c>
      <c r="I418" s="190"/>
      <c r="J418" s="190"/>
      <c r="K418" s="152">
        <v>43805</v>
      </c>
      <c r="L418" s="152">
        <v>43830</v>
      </c>
      <c r="M418" s="19"/>
    </row>
    <row r="419" spans="1:13" s="126" customFormat="1" ht="48" x14ac:dyDescent="0.25">
      <c r="A419" s="171" t="s">
        <v>1654</v>
      </c>
      <c r="B419" s="172" t="s">
        <v>1343</v>
      </c>
      <c r="C419" s="149" t="s">
        <v>1675</v>
      </c>
      <c r="D419" s="142" t="s">
        <v>1692</v>
      </c>
      <c r="E419" s="145" t="s">
        <v>1723</v>
      </c>
      <c r="F419" s="152">
        <v>43803</v>
      </c>
      <c r="G419" s="144">
        <v>3450000</v>
      </c>
      <c r="H419" s="149" t="s">
        <v>1743</v>
      </c>
      <c r="I419" s="190"/>
      <c r="J419" s="190"/>
      <c r="K419" s="152">
        <v>43805</v>
      </c>
      <c r="L419" s="152">
        <v>43830</v>
      </c>
      <c r="M419" s="19"/>
    </row>
    <row r="420" spans="1:13" s="126" customFormat="1" ht="48" x14ac:dyDescent="0.25">
      <c r="A420" s="171" t="s">
        <v>1655</v>
      </c>
      <c r="B420" s="172" t="s">
        <v>203</v>
      </c>
      <c r="C420" s="149" t="s">
        <v>661</v>
      </c>
      <c r="D420" s="142" t="s">
        <v>993</v>
      </c>
      <c r="E420" s="145" t="s">
        <v>1724</v>
      </c>
      <c r="F420" s="152">
        <v>43804</v>
      </c>
      <c r="G420" s="144">
        <v>511593817</v>
      </c>
      <c r="H420" s="149" t="s">
        <v>1562</v>
      </c>
      <c r="I420" s="190"/>
      <c r="J420" s="190"/>
      <c r="K420" s="152">
        <v>43804</v>
      </c>
      <c r="L420" s="152">
        <v>43818</v>
      </c>
      <c r="M420" s="19"/>
    </row>
    <row r="421" spans="1:13" s="126" customFormat="1" ht="60" x14ac:dyDescent="0.25">
      <c r="A421" s="171" t="s">
        <v>1656</v>
      </c>
      <c r="B421" s="172" t="s">
        <v>1343</v>
      </c>
      <c r="C421" s="149" t="s">
        <v>1676</v>
      </c>
      <c r="D421" s="142" t="s">
        <v>1693</v>
      </c>
      <c r="E421" s="99" t="s">
        <v>1725</v>
      </c>
      <c r="F421" s="152">
        <v>43805</v>
      </c>
      <c r="G421" s="144">
        <v>2548980</v>
      </c>
      <c r="H421" s="149" t="s">
        <v>1405</v>
      </c>
      <c r="I421" s="190"/>
      <c r="J421" s="190"/>
      <c r="K421" s="152">
        <v>43808</v>
      </c>
      <c r="L421" s="152">
        <v>43822</v>
      </c>
      <c r="M421" s="19"/>
    </row>
    <row r="422" spans="1:13" s="126" customFormat="1" ht="48" x14ac:dyDescent="0.25">
      <c r="A422" s="171" t="s">
        <v>1657</v>
      </c>
      <c r="B422" s="172" t="s">
        <v>263</v>
      </c>
      <c r="C422" s="149" t="s">
        <v>1677</v>
      </c>
      <c r="D422" s="142" t="s">
        <v>1688</v>
      </c>
      <c r="E422" s="145" t="s">
        <v>1726</v>
      </c>
      <c r="F422" s="152">
        <v>43809</v>
      </c>
      <c r="G422" s="144">
        <v>140918182</v>
      </c>
      <c r="H422" s="142" t="s">
        <v>1744</v>
      </c>
      <c r="I422" s="190"/>
      <c r="J422" s="190"/>
      <c r="K422" s="152">
        <v>43828</v>
      </c>
      <c r="L422" s="152">
        <v>43829</v>
      </c>
      <c r="M422" s="19"/>
    </row>
    <row r="423" spans="1:13" s="126" customFormat="1" ht="60" x14ac:dyDescent="0.25">
      <c r="A423" s="171" t="s">
        <v>1658</v>
      </c>
      <c r="B423" s="172" t="s">
        <v>1340</v>
      </c>
      <c r="C423" s="149" t="s">
        <v>1678</v>
      </c>
      <c r="D423" s="19" t="s">
        <v>1694</v>
      </c>
      <c r="E423" s="145" t="s">
        <v>1727</v>
      </c>
      <c r="F423" s="152">
        <v>43810</v>
      </c>
      <c r="G423" s="144">
        <v>15058500</v>
      </c>
      <c r="H423" s="149" t="s">
        <v>1745</v>
      </c>
      <c r="I423" s="190"/>
      <c r="J423" s="190"/>
      <c r="K423" s="152">
        <v>43810</v>
      </c>
      <c r="L423" s="152">
        <v>43828</v>
      </c>
      <c r="M423" s="19"/>
    </row>
    <row r="424" spans="1:13" s="126" customFormat="1" x14ac:dyDescent="0.25">
      <c r="A424" s="171" t="s">
        <v>1659</v>
      </c>
      <c r="B424" s="172" t="s">
        <v>170</v>
      </c>
      <c r="C424" s="149" t="s">
        <v>1679</v>
      </c>
      <c r="D424" s="19" t="s">
        <v>170</v>
      </c>
      <c r="E424" s="19" t="s">
        <v>170</v>
      </c>
      <c r="F424" s="19"/>
      <c r="G424" s="144" t="s">
        <v>170</v>
      </c>
      <c r="H424" s="19" t="s">
        <v>170</v>
      </c>
      <c r="I424" s="190" t="s">
        <v>1695</v>
      </c>
      <c r="J424" s="190" t="s">
        <v>1695</v>
      </c>
      <c r="K424" s="19" t="s">
        <v>170</v>
      </c>
      <c r="L424" s="19" t="s">
        <v>170</v>
      </c>
      <c r="M424" s="19"/>
    </row>
    <row r="425" spans="1:13" s="126" customFormat="1" ht="72" x14ac:dyDescent="0.25">
      <c r="A425" s="171" t="s">
        <v>1660</v>
      </c>
      <c r="B425" s="172" t="s">
        <v>1049</v>
      </c>
      <c r="C425" s="149" t="s">
        <v>1489</v>
      </c>
      <c r="D425" s="129" t="s">
        <v>1696</v>
      </c>
      <c r="E425" s="145" t="s">
        <v>1728</v>
      </c>
      <c r="F425" s="152">
        <v>43812</v>
      </c>
      <c r="G425" s="144">
        <v>500000000</v>
      </c>
      <c r="H425" s="142" t="s">
        <v>1562</v>
      </c>
      <c r="I425" s="190"/>
      <c r="J425" s="190"/>
      <c r="K425" s="133">
        <v>43815</v>
      </c>
      <c r="L425" s="133">
        <v>43829</v>
      </c>
      <c r="M425" s="19"/>
    </row>
    <row r="426" spans="1:13" s="126" customFormat="1" ht="60" x14ac:dyDescent="0.25">
      <c r="A426" s="171" t="s">
        <v>1661</v>
      </c>
      <c r="B426" s="172" t="s">
        <v>1340</v>
      </c>
      <c r="C426" s="149" t="s">
        <v>1680</v>
      </c>
      <c r="D426" s="129" t="s">
        <v>1697</v>
      </c>
      <c r="E426" s="145" t="s">
        <v>1729</v>
      </c>
      <c r="F426" s="152">
        <v>43816</v>
      </c>
      <c r="G426" s="144">
        <v>52654000</v>
      </c>
      <c r="H426" s="142" t="s">
        <v>1562</v>
      </c>
      <c r="I426" s="190"/>
      <c r="J426" s="190"/>
      <c r="K426" s="133">
        <v>43816</v>
      </c>
      <c r="L426" s="133">
        <v>43830</v>
      </c>
      <c r="M426" s="19"/>
    </row>
    <row r="427" spans="1:13" s="126" customFormat="1" ht="60" x14ac:dyDescent="0.25">
      <c r="A427" s="170" t="s">
        <v>1662</v>
      </c>
      <c r="B427" s="172" t="s">
        <v>242</v>
      </c>
      <c r="C427" s="149" t="s">
        <v>1064</v>
      </c>
      <c r="D427" s="129" t="s">
        <v>1121</v>
      </c>
      <c r="E427" s="173" t="s">
        <v>1730</v>
      </c>
      <c r="F427" s="133">
        <v>43816</v>
      </c>
      <c r="G427" s="175">
        <v>357520000</v>
      </c>
      <c r="H427" s="172" t="s">
        <v>1746</v>
      </c>
      <c r="I427" s="190"/>
      <c r="J427" s="190"/>
      <c r="K427" s="133">
        <v>43816</v>
      </c>
      <c r="L427" s="133">
        <v>43830</v>
      </c>
      <c r="M427" s="19"/>
    </row>
    <row r="428" spans="1:13" s="126" customFormat="1" ht="36" x14ac:dyDescent="0.25">
      <c r="A428" s="171" t="s">
        <v>1663</v>
      </c>
      <c r="B428" s="172" t="s">
        <v>203</v>
      </c>
      <c r="C428" s="149" t="s">
        <v>1681</v>
      </c>
      <c r="D428" s="142" t="s">
        <v>1698</v>
      </c>
      <c r="E428" s="99" t="s">
        <v>1731</v>
      </c>
      <c r="F428" s="152">
        <v>43816</v>
      </c>
      <c r="G428" s="144">
        <v>15338148</v>
      </c>
      <c r="H428" s="149" t="s">
        <v>1747</v>
      </c>
      <c r="I428" s="190"/>
      <c r="J428" s="190"/>
      <c r="K428" s="152">
        <v>43818</v>
      </c>
      <c r="L428" s="152">
        <v>43827</v>
      </c>
      <c r="M428" s="19"/>
    </row>
    <row r="429" spans="1:13" s="126" customFormat="1" ht="72" x14ac:dyDescent="0.25">
      <c r="A429" s="99" t="s">
        <v>1664</v>
      </c>
      <c r="B429" s="172" t="s">
        <v>1340</v>
      </c>
      <c r="C429" s="149" t="s">
        <v>1682</v>
      </c>
      <c r="D429" s="142" t="s">
        <v>1699</v>
      </c>
      <c r="E429" s="145" t="s">
        <v>1732</v>
      </c>
      <c r="F429" s="152">
        <v>43819</v>
      </c>
      <c r="G429" s="144">
        <v>2260000</v>
      </c>
      <c r="H429" s="149" t="s">
        <v>1748</v>
      </c>
      <c r="I429" s="190"/>
      <c r="J429" s="190"/>
      <c r="K429" s="152">
        <v>43822</v>
      </c>
      <c r="L429" s="152">
        <v>43826</v>
      </c>
      <c r="M429" s="19"/>
    </row>
    <row r="430" spans="1:13" s="126" customFormat="1" ht="84" x14ac:dyDescent="0.25">
      <c r="A430" s="99" t="s">
        <v>1665</v>
      </c>
      <c r="B430" s="172" t="s">
        <v>203</v>
      </c>
      <c r="C430" s="149" t="s">
        <v>1679</v>
      </c>
      <c r="D430" s="129" t="s">
        <v>259</v>
      </c>
      <c r="E430" s="145" t="s">
        <v>1733</v>
      </c>
      <c r="F430" s="152">
        <v>43825</v>
      </c>
      <c r="G430" s="132" t="s">
        <v>1753</v>
      </c>
      <c r="H430" s="149" t="s">
        <v>173</v>
      </c>
      <c r="I430" s="190"/>
      <c r="J430" s="190"/>
      <c r="K430" s="152">
        <v>43825</v>
      </c>
      <c r="L430" s="152">
        <v>44007</v>
      </c>
      <c r="M430" s="19"/>
    </row>
    <row r="431" spans="1:13" s="126" customFormat="1" x14ac:dyDescent="0.25">
      <c r="B431" s="179"/>
      <c r="I431" s="192"/>
      <c r="J431" s="192"/>
    </row>
    <row r="432" spans="1:13" s="126" customFormat="1" x14ac:dyDescent="0.25">
      <c r="B432" s="179"/>
      <c r="I432" s="192"/>
      <c r="J432" s="192"/>
    </row>
    <row r="433" spans="2:10" s="126" customFormat="1" x14ac:dyDescent="0.25">
      <c r="B433" s="179"/>
      <c r="I433" s="192"/>
      <c r="J433" s="192"/>
    </row>
    <row r="434" spans="2:10" s="126" customFormat="1" x14ac:dyDescent="0.25">
      <c r="B434" s="179"/>
      <c r="I434" s="192"/>
      <c r="J434" s="192"/>
    </row>
    <row r="435" spans="2:10" s="126" customFormat="1" x14ac:dyDescent="0.25">
      <c r="B435" s="179"/>
      <c r="I435" s="192"/>
      <c r="J435" s="192"/>
    </row>
    <row r="436" spans="2:10" s="126" customFormat="1" x14ac:dyDescent="0.25">
      <c r="B436" s="179"/>
      <c r="I436" s="192"/>
      <c r="J436" s="192"/>
    </row>
    <row r="437" spans="2:10" s="126" customFormat="1" x14ac:dyDescent="0.25">
      <c r="B437" s="179"/>
      <c r="I437" s="192"/>
      <c r="J437" s="192"/>
    </row>
    <row r="438" spans="2:10" s="126" customFormat="1" x14ac:dyDescent="0.25">
      <c r="B438" s="179"/>
      <c r="I438" s="192"/>
      <c r="J438" s="192"/>
    </row>
    <row r="439" spans="2:10" s="126" customFormat="1" x14ac:dyDescent="0.25">
      <c r="B439" s="179"/>
      <c r="I439" s="192"/>
      <c r="J439" s="192"/>
    </row>
    <row r="440" spans="2:10" s="126" customFormat="1" x14ac:dyDescent="0.25">
      <c r="B440" s="179"/>
      <c r="I440" s="192"/>
      <c r="J440" s="192"/>
    </row>
    <row r="441" spans="2:10" s="126" customFormat="1" x14ac:dyDescent="0.25">
      <c r="B441" s="179"/>
      <c r="I441" s="192"/>
      <c r="J441" s="192"/>
    </row>
    <row r="442" spans="2:10" s="126" customFormat="1" x14ac:dyDescent="0.25">
      <c r="B442" s="179"/>
      <c r="I442" s="192"/>
      <c r="J442" s="192"/>
    </row>
    <row r="443" spans="2:10" s="126" customFormat="1" x14ac:dyDescent="0.25">
      <c r="B443" s="179"/>
      <c r="I443" s="192"/>
      <c r="J443" s="192"/>
    </row>
    <row r="444" spans="2:10" s="126" customFormat="1" x14ac:dyDescent="0.25">
      <c r="B444" s="179"/>
      <c r="I444" s="192"/>
      <c r="J444" s="192"/>
    </row>
  </sheetData>
  <mergeCells count="5">
    <mergeCell ref="A1:M1"/>
    <mergeCell ref="A53:M53"/>
    <mergeCell ref="A263:M263"/>
    <mergeCell ref="A341:M341"/>
    <mergeCell ref="A389:M38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 </vt:lpstr>
      <vt:lpstr>ENERO-FEB-MARZO 2019</vt:lpstr>
      <vt:lpstr>ABRIL-MAYO-JUNIO 2019</vt:lpstr>
      <vt:lpstr>JULIO-AGTO-SEPT 2019</vt:lpstr>
      <vt:lpstr>OCTUBRE-NOV-DIC 2019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María Marín Galeano</dc:creator>
  <cp:lastModifiedBy>Jhmer Omar Sánchez Valdez</cp:lastModifiedBy>
  <cp:lastPrinted>2018-10-03T18:24:17Z</cp:lastPrinted>
  <dcterms:created xsi:type="dcterms:W3CDTF">2016-02-08T14:58:09Z</dcterms:created>
  <dcterms:modified xsi:type="dcterms:W3CDTF">2020-01-09T23:29:49Z</dcterms:modified>
</cp:coreProperties>
</file>