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10.1.10.1\Oficina de Adquisiciones\INFORMES AÑO 2020\SEGUIMIENTO TRIMESTRAL\"/>
    </mc:Choice>
  </mc:AlternateContent>
  <xr:revisionPtr revIDLastSave="0" documentId="13_ncr:1_{7DF0C504-8DFC-415C-8AF0-03CAC3AE2EB8}" xr6:coauthVersionLast="45" xr6:coauthVersionMax="45" xr10:uidLastSave="{00000000-0000-0000-0000-000000000000}"/>
  <bookViews>
    <workbookView xWindow="-120" yWindow="-120" windowWidth="29040" windowHeight="15840" activeTab="4" xr2:uid="{00000000-000D-0000-FFFF-FFFF00000000}"/>
  </bookViews>
  <sheets>
    <sheet name=" " sheetId="138" r:id="rId1"/>
    <sheet name="ENERO-FEB-MARZO 2020 (2)" sheetId="199" r:id="rId2"/>
    <sheet name="ABRIL-MAYO-JUNIO 2020" sheetId="198" r:id="rId3"/>
    <sheet name="JULIO-AGOSTO Y SEPTIEM 2020 " sheetId="200" r:id="rId4"/>
    <sheet name="OCTU-NOV Y DICI 2020 " sheetId="201" r:id="rId5"/>
  </sheets>
  <definedNames>
    <definedName name="_xlnm._FilterDatabase" localSheetId="3" hidden="1">'JULIO-AGOSTO Y SEPTIEM 2020 '!$A$238:$O$321</definedName>
    <definedName name="_xlnm._FilterDatabase" localSheetId="4" hidden="1">'OCTU-NOV Y DICI 2020 '!$A$238:$O$321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7" i="201" l="1"/>
  <c r="M222" i="201"/>
  <c r="M230" i="201"/>
  <c r="M328" i="201"/>
  <c r="M324" i="201" l="1"/>
  <c r="M325" i="201"/>
  <c r="M326" i="201"/>
  <c r="M327" i="201"/>
  <c r="M329" i="201"/>
  <c r="M330" i="201"/>
  <c r="M331" i="201"/>
  <c r="M332" i="201"/>
  <c r="M333" i="201"/>
  <c r="M334" i="201"/>
  <c r="M335" i="201"/>
  <c r="M336" i="201"/>
  <c r="M337" i="201"/>
  <c r="M338" i="201"/>
  <c r="M339" i="201"/>
  <c r="M340" i="201"/>
  <c r="M341" i="201"/>
  <c r="M342" i="201"/>
  <c r="M343" i="201"/>
  <c r="M344" i="201"/>
  <c r="M345" i="201"/>
  <c r="M346" i="201"/>
  <c r="M347" i="201"/>
  <c r="M348" i="201"/>
  <c r="M349" i="201"/>
  <c r="M350" i="201"/>
  <c r="M351" i="201"/>
  <c r="M352" i="201"/>
  <c r="M353" i="201"/>
  <c r="M354" i="201"/>
  <c r="M355" i="201"/>
  <c r="M356" i="201"/>
  <c r="M357" i="201"/>
  <c r="M358" i="201"/>
  <c r="M359" i="201"/>
  <c r="M360" i="201"/>
  <c r="M361" i="201"/>
  <c r="M362" i="201"/>
  <c r="M363" i="201"/>
  <c r="M364" i="201"/>
  <c r="M365" i="201"/>
  <c r="M366" i="201"/>
  <c r="M368" i="201"/>
  <c r="M369" i="201"/>
  <c r="M370" i="201"/>
  <c r="M371" i="201"/>
  <c r="M372" i="201"/>
  <c r="M373" i="201"/>
  <c r="M374" i="201"/>
  <c r="M375" i="201"/>
  <c r="M376" i="201"/>
  <c r="M377" i="201"/>
  <c r="M378" i="201"/>
  <c r="M47" i="201"/>
  <c r="M321" i="201" l="1"/>
  <c r="M320" i="201"/>
  <c r="M319" i="201"/>
  <c r="M318" i="201"/>
  <c r="M317" i="201"/>
  <c r="M316" i="201"/>
  <c r="M315" i="201"/>
  <c r="M314" i="201"/>
  <c r="M313" i="201"/>
  <c r="M312" i="201"/>
  <c r="M311" i="201"/>
  <c r="M310" i="201"/>
  <c r="M309" i="201"/>
  <c r="M308" i="201"/>
  <c r="M307" i="201"/>
  <c r="M306" i="201"/>
  <c r="M305" i="201"/>
  <c r="M304" i="201"/>
  <c r="M303" i="201"/>
  <c r="M302" i="201"/>
  <c r="M301" i="201"/>
  <c r="M300" i="201"/>
  <c r="M299" i="201"/>
  <c r="M298" i="201"/>
  <c r="M297" i="201"/>
  <c r="M296" i="201"/>
  <c r="M295" i="201"/>
  <c r="M294" i="201"/>
  <c r="M293" i="201"/>
  <c r="M292" i="201"/>
  <c r="M291" i="201"/>
  <c r="M290" i="201"/>
  <c r="M289" i="201"/>
  <c r="M288" i="201"/>
  <c r="M287" i="201"/>
  <c r="M286" i="201"/>
  <c r="M285" i="201"/>
  <c r="M284" i="201"/>
  <c r="M283" i="201"/>
  <c r="M282" i="201"/>
  <c r="M281" i="201"/>
  <c r="M280" i="201"/>
  <c r="M279" i="201"/>
  <c r="M278" i="201"/>
  <c r="M277" i="201"/>
  <c r="M276" i="201"/>
  <c r="M275" i="201"/>
  <c r="M274" i="201"/>
  <c r="M273" i="201"/>
  <c r="M272" i="201"/>
  <c r="M271" i="201"/>
  <c r="M270" i="201"/>
  <c r="M269" i="201"/>
  <c r="M268" i="201"/>
  <c r="M267" i="201"/>
  <c r="M266" i="201"/>
  <c r="M265" i="201"/>
  <c r="M264" i="201"/>
  <c r="M263" i="201"/>
  <c r="M262" i="201"/>
  <c r="M261" i="201"/>
  <c r="M260" i="201"/>
  <c r="M259" i="201"/>
  <c r="M258" i="201"/>
  <c r="M257" i="201"/>
  <c r="M256" i="201"/>
  <c r="M255" i="201"/>
  <c r="M254" i="201"/>
  <c r="M253" i="201"/>
  <c r="M252" i="201"/>
  <c r="M251" i="201"/>
  <c r="M250" i="201"/>
  <c r="M249" i="201"/>
  <c r="M248" i="201"/>
  <c r="M247" i="201"/>
  <c r="M246" i="201"/>
  <c r="M245" i="201"/>
  <c r="M244" i="201"/>
  <c r="M243" i="201"/>
  <c r="M242" i="201"/>
  <c r="M241" i="201"/>
  <c r="M240" i="201"/>
  <c r="M239" i="201"/>
  <c r="M236" i="201"/>
  <c r="M235" i="201"/>
  <c r="M234" i="201"/>
  <c r="M233" i="201"/>
  <c r="M232" i="201"/>
  <c r="M231" i="201"/>
  <c r="M229" i="201"/>
  <c r="M228" i="201"/>
  <c r="M227" i="201"/>
  <c r="M226" i="201"/>
  <c r="M225" i="201"/>
  <c r="M224" i="201"/>
  <c r="M223" i="201"/>
  <c r="M221" i="201"/>
  <c r="M220" i="201"/>
  <c r="M219" i="201"/>
  <c r="M218" i="201"/>
  <c r="M217" i="201"/>
  <c r="M216" i="201"/>
  <c r="M215" i="201"/>
  <c r="M214" i="201"/>
  <c r="M213" i="201"/>
  <c r="M212" i="201"/>
  <c r="M211" i="201"/>
  <c r="M210" i="201"/>
  <c r="M209" i="201"/>
  <c r="M208" i="201"/>
  <c r="M207" i="201"/>
  <c r="M206" i="201"/>
  <c r="M205" i="201"/>
  <c r="M204" i="201"/>
  <c r="M203" i="201"/>
  <c r="M202" i="201"/>
  <c r="M201" i="201"/>
  <c r="M200" i="201"/>
  <c r="M199" i="201"/>
  <c r="M198" i="201"/>
  <c r="M197" i="201"/>
  <c r="M196" i="201"/>
  <c r="M195" i="201"/>
  <c r="M194" i="201"/>
  <c r="M193" i="201"/>
  <c r="M192" i="201"/>
  <c r="M191" i="201"/>
  <c r="M190" i="201"/>
  <c r="M189" i="201"/>
  <c r="M188" i="201"/>
  <c r="M187" i="201"/>
  <c r="M186" i="201"/>
  <c r="M185" i="201"/>
  <c r="M184" i="201"/>
  <c r="M183" i="201"/>
  <c r="M182" i="201"/>
  <c r="M181" i="201"/>
  <c r="M180" i="201"/>
  <c r="M179" i="201"/>
  <c r="M178" i="201"/>
  <c r="M177" i="201"/>
  <c r="M174" i="201"/>
  <c r="M173" i="201"/>
  <c r="M172" i="201"/>
  <c r="M171" i="201"/>
  <c r="M170" i="201"/>
  <c r="M169" i="201"/>
  <c r="M168" i="201"/>
  <c r="M167" i="201"/>
  <c r="M166" i="201"/>
  <c r="M165" i="201"/>
  <c r="M164" i="201"/>
  <c r="M163" i="201"/>
  <c r="M162" i="201"/>
  <c r="M161" i="201"/>
  <c r="M160" i="201"/>
  <c r="M159" i="201"/>
  <c r="M158" i="201"/>
  <c r="M157" i="201"/>
  <c r="M156" i="201"/>
  <c r="M155" i="201"/>
  <c r="M154" i="201"/>
  <c r="M153" i="201"/>
  <c r="M152" i="201"/>
  <c r="M151" i="201"/>
  <c r="M150" i="201"/>
  <c r="M149" i="201"/>
  <c r="M148" i="201"/>
  <c r="M147" i="201"/>
  <c r="M146" i="201"/>
  <c r="M145" i="201"/>
  <c r="M144" i="201"/>
  <c r="M143" i="201"/>
  <c r="M142" i="201"/>
  <c r="M141" i="201"/>
  <c r="M140" i="201"/>
  <c r="M139" i="201"/>
  <c r="M138" i="201"/>
  <c r="M137" i="201"/>
  <c r="M136" i="201"/>
  <c r="M135" i="201"/>
  <c r="M134" i="201"/>
  <c r="M133" i="201"/>
  <c r="M132" i="201"/>
  <c r="M131" i="201"/>
  <c r="M130" i="201"/>
  <c r="M129" i="201"/>
  <c r="M128" i="201"/>
  <c r="M127" i="201"/>
  <c r="M126" i="201"/>
  <c r="M125" i="201"/>
  <c r="M124" i="201"/>
  <c r="M123" i="201"/>
  <c r="M122" i="201"/>
  <c r="M121" i="201"/>
  <c r="M120" i="201"/>
  <c r="M119" i="201"/>
  <c r="M118" i="201"/>
  <c r="M117" i="201"/>
  <c r="M116" i="201"/>
  <c r="M115" i="201"/>
  <c r="M114" i="201"/>
  <c r="M113" i="201"/>
  <c r="M112" i="201"/>
  <c r="M111" i="201"/>
  <c r="M110" i="201"/>
  <c r="M109" i="201"/>
  <c r="M108" i="201"/>
  <c r="M107" i="201"/>
  <c r="M106" i="201"/>
  <c r="M105" i="201"/>
  <c r="M104" i="201"/>
  <c r="M103" i="201"/>
  <c r="M102" i="201"/>
  <c r="M101" i="201"/>
  <c r="M100" i="201"/>
  <c r="M99" i="201"/>
  <c r="M98" i="201"/>
  <c r="M97" i="201"/>
  <c r="M96" i="201"/>
  <c r="M95" i="201"/>
  <c r="M94" i="201"/>
  <c r="M93" i="201"/>
  <c r="M92" i="201"/>
  <c r="M91" i="201"/>
  <c r="M90" i="201"/>
  <c r="M89" i="201"/>
  <c r="M88" i="201"/>
  <c r="M87" i="201"/>
  <c r="M86" i="201"/>
  <c r="M85" i="201"/>
  <c r="M84" i="201"/>
  <c r="M83" i="201"/>
  <c r="M82" i="201"/>
  <c r="M81" i="201"/>
  <c r="M80" i="201"/>
  <c r="M79" i="201"/>
  <c r="M78" i="201"/>
  <c r="M77" i="201"/>
  <c r="M76" i="201"/>
  <c r="M75" i="201"/>
  <c r="M74" i="201"/>
  <c r="M73" i="201"/>
  <c r="M72" i="201"/>
  <c r="M71" i="201"/>
  <c r="M70" i="201"/>
  <c r="M69" i="201"/>
  <c r="M68" i="201"/>
  <c r="M67" i="201"/>
  <c r="M66" i="201"/>
  <c r="M65" i="201"/>
  <c r="M64" i="201"/>
  <c r="M63" i="201"/>
  <c r="M62" i="201"/>
  <c r="M61" i="201"/>
  <c r="M60" i="201"/>
  <c r="M59" i="201"/>
  <c r="M58" i="201"/>
  <c r="M57" i="201"/>
  <c r="M56" i="201"/>
  <c r="M55" i="201"/>
  <c r="M54" i="201"/>
  <c r="M53" i="201"/>
  <c r="M52" i="201"/>
  <c r="M51" i="201"/>
  <c r="M50" i="201"/>
  <c r="M49" i="201"/>
  <c r="M48" i="201"/>
  <c r="M46" i="201"/>
  <c r="M45" i="201"/>
  <c r="M44" i="201"/>
  <c r="M43" i="201"/>
  <c r="M42" i="201"/>
  <c r="M41" i="201"/>
  <c r="M40" i="201"/>
  <c r="M39" i="201"/>
  <c r="M38" i="201"/>
  <c r="M37" i="201"/>
  <c r="M36" i="201"/>
  <c r="M35" i="201"/>
  <c r="M34" i="201"/>
  <c r="M33" i="201"/>
  <c r="M32" i="201"/>
  <c r="M31" i="201"/>
  <c r="M30" i="201"/>
  <c r="M29" i="201"/>
  <c r="M28" i="201"/>
  <c r="M27" i="201"/>
  <c r="M24" i="201"/>
  <c r="M23" i="201"/>
  <c r="M22" i="201"/>
  <c r="M21" i="201"/>
  <c r="M20" i="201"/>
  <c r="M19" i="201"/>
  <c r="M18" i="201"/>
  <c r="M17" i="201"/>
  <c r="M16" i="201"/>
  <c r="M15" i="201"/>
  <c r="M14" i="201"/>
  <c r="M13" i="201"/>
  <c r="M12" i="201"/>
  <c r="M11" i="201"/>
  <c r="M10" i="201"/>
  <c r="M9" i="201"/>
  <c r="M8" i="201"/>
  <c r="M7" i="201"/>
  <c r="M6" i="201"/>
  <c r="M5" i="201"/>
  <c r="M4" i="201"/>
  <c r="M3" i="201"/>
  <c r="F3" i="201"/>
  <c r="M282" i="200" l="1"/>
  <c r="M283" i="200"/>
  <c r="M284" i="200"/>
  <c r="M285" i="200"/>
  <c r="M286" i="200"/>
  <c r="M287" i="200"/>
  <c r="M288" i="200"/>
  <c r="M289" i="200"/>
  <c r="M290" i="200"/>
  <c r="M291" i="200"/>
  <c r="M292" i="200"/>
  <c r="M293" i="200"/>
  <c r="M294" i="200"/>
  <c r="M295" i="200"/>
  <c r="M296" i="200"/>
  <c r="M297" i="200"/>
  <c r="M298" i="200"/>
  <c r="M299" i="200"/>
  <c r="M300" i="200"/>
  <c r="M301" i="200"/>
  <c r="M302" i="200"/>
  <c r="M303" i="200"/>
  <c r="M304" i="200"/>
  <c r="M305" i="200"/>
  <c r="M306" i="200"/>
  <c r="M307" i="200"/>
  <c r="M308" i="200"/>
  <c r="M309" i="200"/>
  <c r="M310" i="200"/>
  <c r="M311" i="200"/>
  <c r="M312" i="200"/>
  <c r="M313" i="200"/>
  <c r="M314" i="200"/>
  <c r="M315" i="200"/>
  <c r="M316" i="200"/>
  <c r="M317" i="200"/>
  <c r="M318" i="200"/>
  <c r="M319" i="200"/>
  <c r="M320" i="200"/>
  <c r="M321" i="200"/>
  <c r="M260" i="200"/>
  <c r="M261" i="200"/>
  <c r="M262" i="200"/>
  <c r="M263" i="200"/>
  <c r="M264" i="200"/>
  <c r="M265" i="200"/>
  <c r="M266" i="200"/>
  <c r="M267" i="200"/>
  <c r="M268" i="200"/>
  <c r="M269" i="200"/>
  <c r="M270" i="200"/>
  <c r="M271" i="200"/>
  <c r="M272" i="200"/>
  <c r="M273" i="200"/>
  <c r="M274" i="200"/>
  <c r="M275" i="200"/>
  <c r="M276" i="200"/>
  <c r="M277" i="200"/>
  <c r="M278" i="200"/>
  <c r="M279" i="200"/>
  <c r="M280" i="200"/>
  <c r="M281" i="200"/>
  <c r="M240" i="200"/>
  <c r="M241" i="200"/>
  <c r="M242" i="200"/>
  <c r="M243" i="200"/>
  <c r="M244" i="200"/>
  <c r="M245" i="200"/>
  <c r="M246" i="200"/>
  <c r="M247" i="200"/>
  <c r="M248" i="200"/>
  <c r="M249" i="200"/>
  <c r="M250" i="200"/>
  <c r="M251" i="200"/>
  <c r="M252" i="200"/>
  <c r="M253" i="200"/>
  <c r="M254" i="200"/>
  <c r="M255" i="200"/>
  <c r="M256" i="200"/>
  <c r="M257" i="200"/>
  <c r="M258" i="200"/>
  <c r="M259" i="200"/>
  <c r="M239" i="200" l="1"/>
  <c r="M236" i="200"/>
  <c r="M235" i="200"/>
  <c r="M234" i="200"/>
  <c r="M233" i="200"/>
  <c r="M232" i="200"/>
  <c r="M231" i="200"/>
  <c r="M230" i="200"/>
  <c r="M229" i="200"/>
  <c r="M228" i="200"/>
  <c r="M227" i="200"/>
  <c r="M226" i="200"/>
  <c r="M225" i="200"/>
  <c r="M224" i="200"/>
  <c r="M223" i="200"/>
  <c r="M222" i="200"/>
  <c r="M221" i="200"/>
  <c r="M220" i="200"/>
  <c r="M219" i="200"/>
  <c r="M218" i="200"/>
  <c r="M217" i="200"/>
  <c r="M216" i="200"/>
  <c r="M215" i="200"/>
  <c r="M214" i="200"/>
  <c r="M213" i="200"/>
  <c r="M212" i="200"/>
  <c r="M211" i="200"/>
  <c r="M210" i="200"/>
  <c r="M209" i="200"/>
  <c r="M208" i="200"/>
  <c r="M207" i="200"/>
  <c r="M206" i="200"/>
  <c r="M205" i="200"/>
  <c r="M204" i="200"/>
  <c r="M203" i="200"/>
  <c r="M202" i="200"/>
  <c r="M201" i="200"/>
  <c r="M200" i="200"/>
  <c r="M199" i="200"/>
  <c r="M198" i="200"/>
  <c r="M197" i="200"/>
  <c r="M196" i="200"/>
  <c r="M195" i="200"/>
  <c r="M194" i="200"/>
  <c r="M193" i="200"/>
  <c r="M192" i="200"/>
  <c r="M191" i="200"/>
  <c r="M190" i="200"/>
  <c r="M189" i="200"/>
  <c r="M188" i="200"/>
  <c r="M187" i="200"/>
  <c r="M186" i="200"/>
  <c r="M185" i="200"/>
  <c r="M184" i="200"/>
  <c r="M183" i="200"/>
  <c r="M182" i="200"/>
  <c r="M181" i="200"/>
  <c r="M180" i="200"/>
  <c r="M179" i="200"/>
  <c r="M178" i="200"/>
  <c r="M177" i="200"/>
  <c r="M174" i="200"/>
  <c r="M173" i="200"/>
  <c r="M172" i="200"/>
  <c r="M171" i="200"/>
  <c r="M170" i="200"/>
  <c r="M169" i="200"/>
  <c r="M168" i="200"/>
  <c r="M167" i="200"/>
  <c r="M166" i="200"/>
  <c r="M165" i="200"/>
  <c r="M164" i="200"/>
  <c r="M163" i="200"/>
  <c r="M162" i="200"/>
  <c r="M161" i="200"/>
  <c r="M160" i="200"/>
  <c r="M159" i="200"/>
  <c r="M158" i="200"/>
  <c r="M157" i="200"/>
  <c r="M156" i="200"/>
  <c r="M155" i="200"/>
  <c r="M154" i="200"/>
  <c r="M153" i="200"/>
  <c r="M152" i="200"/>
  <c r="M151" i="200"/>
  <c r="M150" i="200"/>
  <c r="M149" i="200"/>
  <c r="M148" i="200"/>
  <c r="M147" i="200"/>
  <c r="M146" i="200"/>
  <c r="M145" i="200"/>
  <c r="M144" i="200"/>
  <c r="M143" i="200"/>
  <c r="M142" i="200"/>
  <c r="M141" i="200"/>
  <c r="M140" i="200"/>
  <c r="M139" i="200"/>
  <c r="M138" i="200"/>
  <c r="M137" i="200"/>
  <c r="M136" i="200"/>
  <c r="M135" i="200"/>
  <c r="M134" i="200"/>
  <c r="M133" i="200"/>
  <c r="M132" i="200"/>
  <c r="M131" i="200"/>
  <c r="M130" i="200"/>
  <c r="M129" i="200"/>
  <c r="M128" i="200"/>
  <c r="M127" i="200"/>
  <c r="M126" i="200"/>
  <c r="M125" i="200"/>
  <c r="M124" i="200"/>
  <c r="M123" i="200"/>
  <c r="M122" i="200"/>
  <c r="M121" i="200"/>
  <c r="M120" i="200"/>
  <c r="M119" i="200"/>
  <c r="M118" i="200"/>
  <c r="M117" i="200"/>
  <c r="M116" i="200"/>
  <c r="M115" i="200"/>
  <c r="M114" i="200"/>
  <c r="M113" i="200"/>
  <c r="M112" i="200"/>
  <c r="M111" i="200"/>
  <c r="M110" i="200"/>
  <c r="M109" i="200"/>
  <c r="M108" i="200"/>
  <c r="M107" i="200"/>
  <c r="M106" i="200"/>
  <c r="M105" i="200"/>
  <c r="M104" i="200"/>
  <c r="M103" i="200"/>
  <c r="M102" i="200"/>
  <c r="M101" i="200"/>
  <c r="M100" i="200"/>
  <c r="M99" i="200"/>
  <c r="M98" i="200"/>
  <c r="M97" i="200"/>
  <c r="M96" i="200"/>
  <c r="M95" i="200"/>
  <c r="M94" i="200"/>
  <c r="M93" i="200"/>
  <c r="M92" i="200"/>
  <c r="M91" i="200"/>
  <c r="M90" i="200"/>
  <c r="M89" i="200"/>
  <c r="M88" i="200"/>
  <c r="M87" i="200"/>
  <c r="M86" i="200"/>
  <c r="M85" i="200"/>
  <c r="M84" i="200"/>
  <c r="M83" i="200"/>
  <c r="M82" i="200"/>
  <c r="M81" i="200"/>
  <c r="M80" i="200"/>
  <c r="M79" i="200"/>
  <c r="M78" i="200"/>
  <c r="M77" i="200"/>
  <c r="M76" i="200"/>
  <c r="M75" i="200"/>
  <c r="M74" i="200"/>
  <c r="M73" i="200"/>
  <c r="M72" i="200"/>
  <c r="M71" i="200"/>
  <c r="M70" i="200"/>
  <c r="M69" i="200"/>
  <c r="M68" i="200"/>
  <c r="M67" i="200"/>
  <c r="M66" i="200"/>
  <c r="M65" i="200"/>
  <c r="M64" i="200"/>
  <c r="M63" i="200"/>
  <c r="M62" i="200"/>
  <c r="M61" i="200"/>
  <c r="M60" i="200"/>
  <c r="M59" i="200"/>
  <c r="M58" i="200"/>
  <c r="M57" i="200"/>
  <c r="M56" i="200"/>
  <c r="M55" i="200"/>
  <c r="M54" i="200"/>
  <c r="M53" i="200"/>
  <c r="M52" i="200"/>
  <c r="M51" i="200"/>
  <c r="M50" i="200"/>
  <c r="M49" i="200"/>
  <c r="M48" i="200"/>
  <c r="M47" i="200"/>
  <c r="M46" i="200"/>
  <c r="M45" i="200"/>
  <c r="M44" i="200"/>
  <c r="M43" i="200"/>
  <c r="M42" i="200"/>
  <c r="M41" i="200"/>
  <c r="M40" i="200"/>
  <c r="M39" i="200"/>
  <c r="M38" i="200"/>
  <c r="M37" i="200"/>
  <c r="M36" i="200"/>
  <c r="M35" i="200"/>
  <c r="M34" i="200"/>
  <c r="M33" i="200"/>
  <c r="M32" i="200"/>
  <c r="M31" i="200"/>
  <c r="M30" i="200"/>
  <c r="M29" i="200"/>
  <c r="M28" i="200"/>
  <c r="M27" i="200"/>
  <c r="M24" i="200"/>
  <c r="M23" i="200"/>
  <c r="M22" i="200"/>
  <c r="M21" i="200"/>
  <c r="M20" i="200"/>
  <c r="M19" i="200"/>
  <c r="M18" i="200"/>
  <c r="M17" i="200"/>
  <c r="M16" i="200"/>
  <c r="M15" i="200"/>
  <c r="M14" i="200"/>
  <c r="M13" i="200"/>
  <c r="M12" i="200"/>
  <c r="M11" i="200"/>
  <c r="M10" i="200"/>
  <c r="M9" i="200"/>
  <c r="M8" i="200"/>
  <c r="M7" i="200"/>
  <c r="M6" i="200"/>
  <c r="M5" i="200"/>
  <c r="M4" i="200"/>
  <c r="M3" i="200"/>
  <c r="F3" i="200"/>
  <c r="M179" i="198" l="1"/>
  <c r="M180" i="198"/>
  <c r="M181" i="198"/>
  <c r="M182" i="198"/>
  <c r="M183" i="198"/>
  <c r="M184" i="198"/>
  <c r="M185" i="198"/>
  <c r="M186" i="198"/>
  <c r="M187" i="198"/>
  <c r="M188" i="198"/>
  <c r="M189" i="198"/>
  <c r="M190" i="198"/>
  <c r="M191" i="198"/>
  <c r="M192" i="198"/>
  <c r="M193" i="198"/>
  <c r="M194" i="198"/>
  <c r="M195" i="198"/>
  <c r="M196" i="198"/>
  <c r="M197" i="198"/>
  <c r="M198" i="198"/>
  <c r="M199" i="198"/>
  <c r="M200" i="198"/>
  <c r="M201" i="198"/>
  <c r="M202" i="198"/>
  <c r="M203" i="198"/>
  <c r="M204" i="198"/>
  <c r="M205" i="198"/>
  <c r="M206" i="198"/>
  <c r="M207" i="198"/>
  <c r="M208" i="198"/>
  <c r="M209" i="198"/>
  <c r="M210" i="198"/>
  <c r="M211" i="198"/>
  <c r="M212" i="198"/>
  <c r="M213" i="198"/>
  <c r="M214" i="198"/>
  <c r="M215" i="198"/>
  <c r="M216" i="198"/>
  <c r="M217" i="198"/>
  <c r="M218" i="198"/>
  <c r="M219" i="198"/>
  <c r="M220" i="198"/>
  <c r="M221" i="198"/>
  <c r="M222" i="198"/>
  <c r="M223" i="198"/>
  <c r="M224" i="198"/>
  <c r="M225" i="198"/>
  <c r="M226" i="198"/>
  <c r="M227" i="198"/>
  <c r="M228" i="198"/>
  <c r="M229" i="198"/>
  <c r="M230" i="198"/>
  <c r="M231" i="198"/>
  <c r="M232" i="198"/>
  <c r="M233" i="198"/>
  <c r="M234" i="198"/>
  <c r="M235" i="198"/>
  <c r="M236" i="198"/>
  <c r="M237" i="198"/>
  <c r="M238" i="198"/>
  <c r="M239" i="198"/>
  <c r="M178" i="198"/>
  <c r="M174" i="199" l="1"/>
  <c r="M173" i="199"/>
  <c r="M172" i="199"/>
  <c r="M171" i="199"/>
  <c r="M170" i="199"/>
  <c r="M169" i="199"/>
  <c r="M168" i="199"/>
  <c r="M167" i="199"/>
  <c r="M166" i="199"/>
  <c r="M165" i="199"/>
  <c r="M164" i="199"/>
  <c r="M163" i="199"/>
  <c r="M162" i="199"/>
  <c r="M161" i="199"/>
  <c r="M160" i="199"/>
  <c r="M159" i="199"/>
  <c r="M158" i="199"/>
  <c r="M157" i="199"/>
  <c r="M156" i="199"/>
  <c r="M155" i="199"/>
  <c r="M154" i="199"/>
  <c r="M153" i="199"/>
  <c r="M152" i="199"/>
  <c r="M151" i="199"/>
  <c r="M150" i="199"/>
  <c r="M149" i="199"/>
  <c r="M148" i="199"/>
  <c r="M147" i="199"/>
  <c r="M146" i="199"/>
  <c r="M145" i="199"/>
  <c r="M144" i="199"/>
  <c r="M143" i="199"/>
  <c r="M142" i="199"/>
  <c r="M141" i="199"/>
  <c r="M140" i="199"/>
  <c r="M139" i="199"/>
  <c r="M138" i="199"/>
  <c r="M137" i="199"/>
  <c r="M136" i="199"/>
  <c r="M135" i="199"/>
  <c r="M134" i="199"/>
  <c r="M133" i="199"/>
  <c r="M132" i="199"/>
  <c r="M131" i="199"/>
  <c r="M130" i="199"/>
  <c r="M129" i="199"/>
  <c r="M128" i="199"/>
  <c r="M127" i="199"/>
  <c r="M126" i="199"/>
  <c r="M125" i="199"/>
  <c r="M124" i="199"/>
  <c r="M123" i="199"/>
  <c r="M122" i="199"/>
  <c r="M121" i="199"/>
  <c r="M120" i="199"/>
  <c r="M119" i="199"/>
  <c r="M118" i="199"/>
  <c r="M117" i="199"/>
  <c r="M116" i="199"/>
  <c r="M115" i="199"/>
  <c r="M114" i="199"/>
  <c r="M113" i="199"/>
  <c r="M112" i="199"/>
  <c r="M111" i="199"/>
  <c r="M110" i="199"/>
  <c r="M109" i="199"/>
  <c r="M108" i="199"/>
  <c r="M107" i="199"/>
  <c r="M106" i="199"/>
  <c r="M105" i="199"/>
  <c r="M104" i="199"/>
  <c r="M103" i="199"/>
  <c r="M102" i="199"/>
  <c r="M101" i="199"/>
  <c r="M100" i="199"/>
  <c r="M99" i="199"/>
  <c r="M98" i="199"/>
  <c r="M97" i="199"/>
  <c r="M96" i="199"/>
  <c r="M95" i="199"/>
  <c r="M94" i="199"/>
  <c r="M93" i="199"/>
  <c r="M92" i="199"/>
  <c r="M91" i="199"/>
  <c r="M90" i="199"/>
  <c r="M89" i="199"/>
  <c r="M88" i="199"/>
  <c r="M87" i="199"/>
  <c r="M86" i="199"/>
  <c r="M85" i="199"/>
  <c r="M84" i="199"/>
  <c r="M83" i="199"/>
  <c r="M82" i="199"/>
  <c r="M81" i="199"/>
  <c r="M80" i="199"/>
  <c r="M79" i="199"/>
  <c r="M78" i="199"/>
  <c r="M77" i="199"/>
  <c r="M76" i="199"/>
  <c r="M75" i="199"/>
  <c r="M74" i="199"/>
  <c r="M73" i="199"/>
  <c r="M72" i="199"/>
  <c r="M71" i="199"/>
  <c r="M70" i="199"/>
  <c r="M69" i="199"/>
  <c r="M68" i="199"/>
  <c r="M67" i="199"/>
  <c r="M66" i="199"/>
  <c r="M65" i="199"/>
  <c r="M64" i="199"/>
  <c r="M63" i="199"/>
  <c r="M62" i="199"/>
  <c r="M61" i="199"/>
  <c r="M60" i="199"/>
  <c r="M59" i="199"/>
  <c r="M58" i="199"/>
  <c r="M57" i="199"/>
  <c r="M56" i="199"/>
  <c r="M55" i="199"/>
  <c r="M54" i="199"/>
  <c r="M53" i="199"/>
  <c r="M52" i="199"/>
  <c r="M51" i="199"/>
  <c r="M50" i="199"/>
  <c r="M49" i="199"/>
  <c r="M48" i="199"/>
  <c r="M47" i="199"/>
  <c r="M46" i="199"/>
  <c r="M45" i="199"/>
  <c r="M44" i="199"/>
  <c r="M43" i="199"/>
  <c r="M42" i="199"/>
  <c r="M41" i="199"/>
  <c r="M40" i="199"/>
  <c r="M39" i="199"/>
  <c r="M38" i="199"/>
  <c r="M37" i="199"/>
  <c r="M36" i="199"/>
  <c r="M35" i="199"/>
  <c r="M34" i="199"/>
  <c r="M33" i="199"/>
  <c r="M32" i="199"/>
  <c r="M31" i="199"/>
  <c r="M30" i="199"/>
  <c r="M29" i="199"/>
  <c r="M28" i="199"/>
  <c r="M27" i="199"/>
  <c r="M24" i="199"/>
  <c r="M23" i="199"/>
  <c r="M22" i="199"/>
  <c r="M21" i="199"/>
  <c r="M20" i="199"/>
  <c r="M19" i="199"/>
  <c r="M18" i="199"/>
  <c r="M17" i="199"/>
  <c r="M16" i="199"/>
  <c r="M15" i="199"/>
  <c r="M14" i="199"/>
  <c r="M13" i="199"/>
  <c r="M12" i="199"/>
  <c r="M11" i="199"/>
  <c r="M10" i="199"/>
  <c r="M9" i="199"/>
  <c r="M8" i="199"/>
  <c r="M7" i="199"/>
  <c r="M6" i="199"/>
  <c r="M5" i="199"/>
  <c r="M4" i="199"/>
  <c r="M3" i="199"/>
  <c r="F3" i="199"/>
  <c r="M24" i="198"/>
  <c r="M118" i="198"/>
  <c r="M177" i="198" l="1"/>
  <c r="M174" i="198"/>
  <c r="M173" i="198"/>
  <c r="M172" i="198"/>
  <c r="M171" i="198"/>
  <c r="M170" i="198"/>
  <c r="M169" i="198"/>
  <c r="M168" i="198"/>
  <c r="M167" i="198"/>
  <c r="M166" i="198"/>
  <c r="M165" i="198"/>
  <c r="M164" i="198"/>
  <c r="M163" i="198"/>
  <c r="M162" i="198"/>
  <c r="M161" i="198"/>
  <c r="M160" i="198"/>
  <c r="M159" i="198"/>
  <c r="M158" i="198"/>
  <c r="M157" i="198"/>
  <c r="M156" i="198"/>
  <c r="M155" i="198"/>
  <c r="M154" i="198"/>
  <c r="M153" i="198"/>
  <c r="M152" i="198"/>
  <c r="M151" i="198"/>
  <c r="M150" i="198"/>
  <c r="M149" i="198"/>
  <c r="M148" i="198"/>
  <c r="M147" i="198"/>
  <c r="M146" i="198"/>
  <c r="M145" i="198"/>
  <c r="M144" i="198"/>
  <c r="M143" i="198"/>
  <c r="M142" i="198"/>
  <c r="M141" i="198"/>
  <c r="M140" i="198"/>
  <c r="M139" i="198"/>
  <c r="M138" i="198"/>
  <c r="M137" i="198"/>
  <c r="M136" i="198"/>
  <c r="M135" i="198"/>
  <c r="M134" i="198"/>
  <c r="M133" i="198"/>
  <c r="M132" i="198"/>
  <c r="M131" i="198"/>
  <c r="M130" i="198"/>
  <c r="M129" i="198"/>
  <c r="M128" i="198"/>
  <c r="M127" i="198"/>
  <c r="M126" i="198"/>
  <c r="M125" i="198"/>
  <c r="M124" i="198"/>
  <c r="M123" i="198"/>
  <c r="M122" i="198"/>
  <c r="M121" i="198"/>
  <c r="M120" i="198"/>
  <c r="M119" i="198"/>
  <c r="M117" i="198"/>
  <c r="M116" i="198"/>
  <c r="M115" i="198"/>
  <c r="M114" i="198"/>
  <c r="M113" i="198"/>
  <c r="M112" i="198"/>
  <c r="M111" i="198"/>
  <c r="M110" i="198"/>
  <c r="M109" i="198"/>
  <c r="M108" i="198"/>
  <c r="M107" i="198"/>
  <c r="M106" i="198"/>
  <c r="M105" i="198"/>
  <c r="M104" i="198"/>
  <c r="M103" i="198"/>
  <c r="M102" i="198"/>
  <c r="M101" i="198"/>
  <c r="M100" i="198"/>
  <c r="M99" i="198"/>
  <c r="M98" i="198"/>
  <c r="M97" i="198"/>
  <c r="M96" i="198"/>
  <c r="M95" i="198"/>
  <c r="M94" i="198"/>
  <c r="M93" i="198"/>
  <c r="M92" i="198"/>
  <c r="M91" i="198"/>
  <c r="M90" i="198"/>
  <c r="M89" i="198"/>
  <c r="M88" i="198"/>
  <c r="M87" i="198"/>
  <c r="M86" i="198"/>
  <c r="M85" i="198"/>
  <c r="M84" i="198"/>
  <c r="M83" i="198"/>
  <c r="M82" i="198"/>
  <c r="M81" i="198"/>
  <c r="M80" i="198"/>
  <c r="M79" i="198"/>
  <c r="M78" i="198"/>
  <c r="M77" i="198"/>
  <c r="M76" i="198"/>
  <c r="M75" i="198"/>
  <c r="M74" i="198"/>
  <c r="M73" i="198"/>
  <c r="M72" i="198"/>
  <c r="M71" i="198"/>
  <c r="M70" i="198"/>
  <c r="M69" i="198"/>
  <c r="M68" i="198"/>
  <c r="M67" i="198"/>
  <c r="M66" i="198"/>
  <c r="M65" i="198"/>
  <c r="M64" i="198"/>
  <c r="M63" i="198"/>
  <c r="M62" i="198"/>
  <c r="M61" i="198"/>
  <c r="M60" i="198"/>
  <c r="M59" i="198"/>
  <c r="M58" i="198"/>
  <c r="M57" i="198"/>
  <c r="M56" i="198"/>
  <c r="M55" i="198"/>
  <c r="M54" i="198"/>
  <c r="M53" i="198"/>
  <c r="M52" i="198"/>
  <c r="M51" i="198"/>
  <c r="M50" i="198"/>
  <c r="M49" i="198"/>
  <c r="M48" i="198"/>
  <c r="M47" i="198"/>
  <c r="M46" i="198"/>
  <c r="M45" i="198"/>
  <c r="M44" i="198"/>
  <c r="M43" i="198"/>
  <c r="M42" i="198"/>
  <c r="M41" i="198"/>
  <c r="M40" i="198"/>
  <c r="M39" i="198"/>
  <c r="M38" i="198"/>
  <c r="M37" i="198"/>
  <c r="M36" i="198"/>
  <c r="M35" i="198"/>
  <c r="M34" i="198"/>
  <c r="M33" i="198"/>
  <c r="M32" i="198"/>
  <c r="M31" i="198"/>
  <c r="M30" i="198"/>
  <c r="M29" i="198"/>
  <c r="M28" i="198"/>
  <c r="M27" i="198"/>
  <c r="F3" i="198" l="1"/>
  <c r="M23" i="198" l="1"/>
  <c r="M22" i="198"/>
  <c r="M21" i="198"/>
  <c r="M20" i="198"/>
  <c r="M19" i="198"/>
  <c r="M18" i="198"/>
  <c r="M17" i="198"/>
  <c r="M16" i="198"/>
  <c r="M15" i="198"/>
  <c r="M14" i="198"/>
  <c r="M13" i="198"/>
  <c r="M12" i="198"/>
  <c r="M11" i="198"/>
  <c r="M10" i="198"/>
  <c r="M9" i="198"/>
  <c r="M8" i="198"/>
  <c r="M7" i="198"/>
  <c r="M6" i="198"/>
  <c r="M5" i="198"/>
  <c r="M4" i="198"/>
  <c r="M3" i="198"/>
  <c r="B11" i="138" l="1"/>
  <c r="B10" i="138"/>
  <c r="B9" i="138"/>
  <c r="B8" i="138"/>
  <c r="B7" i="138"/>
  <c r="B6" i="138"/>
  <c r="B5" i="138"/>
  <c r="B4" i="138"/>
  <c r="B3" i="138"/>
  <c r="B2" i="1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A166" authorId="0" shapeId="0" xr:uid="{56D688CD-FF0B-452B-BAD8-CEC35AD46295}">
      <text>
        <r>
          <rPr>
            <b/>
            <sz val="9"/>
            <color indexed="81"/>
            <rFont val="Tahoma"/>
            <family val="2"/>
          </rPr>
          <t>Maria Emilse Tobon Tobon:</t>
        </r>
        <r>
          <rPr>
            <sz val="9"/>
            <color indexed="81"/>
            <rFont val="Tahoma"/>
            <family val="2"/>
          </rPr>
          <t xml:space="preserve">
ACTA N° 1 MODIFICATORIA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A166" authorId="0" shapeId="0" xr:uid="{485D0431-F619-422B-BD8B-A4F526482FA0}">
      <text>
        <r>
          <rPr>
            <b/>
            <sz val="9"/>
            <color indexed="81"/>
            <rFont val="Tahoma"/>
            <family val="2"/>
          </rPr>
          <t>Maria Emilse Tobon Tobon:</t>
        </r>
        <r>
          <rPr>
            <sz val="9"/>
            <color indexed="81"/>
            <rFont val="Tahoma"/>
            <family val="2"/>
          </rPr>
          <t xml:space="preserve">
ACTA N° 1 MODIFICATORIA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A166" authorId="0" shapeId="0" xr:uid="{2F551F13-DD5B-484E-B17C-8E7EB7C2D4A4}">
      <text>
        <r>
          <rPr>
            <b/>
            <sz val="9"/>
            <color indexed="81"/>
            <rFont val="Tahoma"/>
            <family val="2"/>
          </rPr>
          <t>Maria Emilse Tobon Tobon:</t>
        </r>
        <r>
          <rPr>
            <sz val="9"/>
            <color indexed="81"/>
            <rFont val="Tahoma"/>
            <family val="2"/>
          </rPr>
          <t xml:space="preserve">
ACTA N° 1 MODIFICATORIA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A166" authorId="0" shapeId="0" xr:uid="{143A48B0-2360-4B17-BF40-C68DA5ADED65}">
      <text>
        <r>
          <rPr>
            <b/>
            <sz val="9"/>
            <color indexed="81"/>
            <rFont val="Tahoma"/>
            <family val="2"/>
          </rPr>
          <t>Maria Emilse Tobon Tobon:</t>
        </r>
        <r>
          <rPr>
            <sz val="9"/>
            <color indexed="81"/>
            <rFont val="Tahoma"/>
            <family val="2"/>
          </rPr>
          <t xml:space="preserve">
ACTA N° 1 MODIFICATORIA</t>
        </r>
      </text>
    </comment>
  </commentList>
</comments>
</file>

<file path=xl/sharedStrings.xml><?xml version="1.0" encoding="utf-8"?>
<sst xmlns="http://schemas.openxmlformats.org/spreadsheetml/2006/main" count="6702" uniqueCount="1539">
  <si>
    <t>N° CONTRATO</t>
  </si>
  <si>
    <t>CONTRATISTA</t>
  </si>
  <si>
    <t>FECHA INICIO</t>
  </si>
  <si>
    <t>FECHA TERMINACION</t>
  </si>
  <si>
    <t>VALOR</t>
  </si>
  <si>
    <t>DEPENDENCIA</t>
  </si>
  <si>
    <t>NIT</t>
  </si>
  <si>
    <t>VALOR TOTAL</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</si>
  <si>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</si>
  <si>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</si>
  <si>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</si>
  <si>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</si>
  <si>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</si>
  <si>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</si>
  <si>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</si>
  <si>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</si>
  <si>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</si>
  <si>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</si>
  <si>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</si>
  <si>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</si>
  <si>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</si>
  <si>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</si>
  <si>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</si>
  <si>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</si>
  <si>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</si>
  <si>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Plazo / Duración</t>
  </si>
  <si>
    <t>PLAZO / DURACION</t>
  </si>
  <si>
    <t>OBJETO</t>
  </si>
  <si>
    <t>FECHA SUSCRIPCION CONTRATO</t>
  </si>
  <si>
    <t xml:space="preserve"> % AVANCE DEL CONTRATO</t>
  </si>
  <si>
    <t>PLAZO TOTAL CONTRATO CON LA  ADICION TIEMPO</t>
  </si>
  <si>
    <t>ADICION EN TIEMPO</t>
  </si>
  <si>
    <t>ESE HOSPITAL DEL SUR GABRIEL JARAMILLO PIEDRAHITA-PPNA</t>
  </si>
  <si>
    <t xml:space="preserve"> JUNTA DE ACCION COMUNAL VEREDA LAS LOMITAS</t>
  </si>
  <si>
    <t>MARINA VELEZ S.A.S.</t>
  </si>
  <si>
    <t>DUQUE CANO MARIA LUZ ELENY</t>
  </si>
  <si>
    <t>OCAMPO DE RICO OFELIA DOLORES</t>
  </si>
  <si>
    <t>HERNANDEZ VALENCIA LIGIA DEL SOCORRO</t>
  </si>
  <si>
    <t>MAYA ECHAVARRIA ELKIN MARIO</t>
  </si>
  <si>
    <t>FUNDACION HOGAR DEL NIÑO</t>
  </si>
  <si>
    <t>PALMA NOVA Y CIAS.A.S.</t>
  </si>
  <si>
    <t>COOPERATIVA MULTIACTIVA PARA LA EDUCACION INTEGRAL-COOMEI</t>
  </si>
  <si>
    <t>RESTREPO BEDOYA GLORIA CECILIA</t>
  </si>
  <si>
    <t>CONSULTORES ASOCIADOS EN SEGURIDAD SOCIAL S.A.S.</t>
  </si>
  <si>
    <t>BUITRAGO GOMEZ NUBIA ELENA</t>
  </si>
  <si>
    <t>CORPORACION COMUNIQUEMONOS-INTERPRETES</t>
  </si>
  <si>
    <t>CORPORACION DE PROFESIONALES ASESORES CORPOASES</t>
  </si>
  <si>
    <t>WPR GESTION EN SALUD S.A.S.</t>
  </si>
  <si>
    <t>CARO RESTREPO ANDREA</t>
  </si>
  <si>
    <t>JARAMILLO ZAPATA JUAN DAVID</t>
  </si>
  <si>
    <t>PARROQUIA NUESTRA SEÑORA DEL ROSARIO</t>
  </si>
  <si>
    <t>YUPANA CONSULTORES S.A.S.</t>
  </si>
  <si>
    <t>UNIVERSIDAD CES</t>
  </si>
  <si>
    <t>FUNDACION DIEGO ECHAVARRIA MISAS CENTRO CULTURAL Y EDUCATIVO</t>
  </si>
  <si>
    <t>CONSULTORIAS EMPRESARIALES EFICIENTES S.A.S (CON – EME S.A.S.).</t>
  </si>
  <si>
    <t>CONSULTORES Y ASESORES PROFESIONALES JILS S.A.S.</t>
  </si>
  <si>
    <t>REALIZAR ACCIONES DE VIGILANCIA Y CONTROL EPIDEMIOLÓGICO E INMUNOLÓGICO EN EL MUNICIPIO DE ITAGÜÍ</t>
  </si>
  <si>
    <t>EL ARRENDADOR ENTREGA A TÍTULO DE ARRENDAMIENTO AL ARRENDATARIO DOS (2) LOCALES PARA USO PÚBLICO Y UNA (1) CELDA DE PARQUEADERO, PARA USO DE LA ADMINISTRACIÓN MUNICIPAL DE ITAGÜÍ</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</si>
  <si>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</si>
  <si>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ARRENDAMIENTO DE BIEN INMUEBLE LOCALIZADO EN LA VEREDA LOS GÓMEZ, QUE PERMITA EL FUNCIONAMIENTO DE  LA CORREGIDURIA Y COMISARIA DE FAMILIA, CORREGIMIENTO EL MANZANILLO DEL MUNICIPIO DE ITAGÜÍ</t>
  </si>
  <si>
    <t>12 MESES</t>
  </si>
  <si>
    <t>6 MESES</t>
  </si>
  <si>
    <t>5 MESES</t>
  </si>
  <si>
    <t>11 MESES</t>
  </si>
  <si>
    <t>9 MESES</t>
  </si>
  <si>
    <t>8 MESES</t>
  </si>
  <si>
    <t>800171406-1</t>
  </si>
  <si>
    <t>900487594-8</t>
  </si>
  <si>
    <t>900427606-1</t>
  </si>
  <si>
    <t>900264963-5</t>
  </si>
  <si>
    <t>900284368-8</t>
  </si>
  <si>
    <t>800015819-2</t>
  </si>
  <si>
    <t>fecha de CORTE</t>
  </si>
  <si>
    <t>SECRETARIA DE HACIENDA</t>
  </si>
  <si>
    <t>SECRETARIA DE VIVIENDA Y HABITAT</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</si>
  <si>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</si>
  <si>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</si>
  <si>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</si>
  <si>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</si>
  <si>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</si>
  <si>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</si>
  <si>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AGENCIA DE DESARROLLO LOCAL DE ITAGUI-ADELI</t>
  </si>
  <si>
    <t>SECRETARIA DE SERVICIOS ADMINISTRATIVOS</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</si>
  <si>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</si>
  <si>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</si>
  <si>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</si>
  <si>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</si>
  <si>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</si>
  <si>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</si>
  <si>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</si>
  <si>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</si>
  <si>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SECRETARIA JURIDICA</t>
  </si>
  <si>
    <t>SECRETARIA DE SALUD Y PROTECCION SOCIAL</t>
  </si>
  <si>
    <t>SECRETARIA GENERAL</t>
  </si>
  <si>
    <t>DOMINA ENTREGA TOTAL S.A.S.</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</si>
  <si>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</si>
  <si>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</si>
  <si>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</si>
  <si>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</si>
  <si>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HERNANDEZ AGUIRRE EDWIN ALEXANDER</t>
  </si>
  <si>
    <t>8431489-6</t>
  </si>
  <si>
    <t>SVH-208-2017</t>
  </si>
  <si>
    <t>ALIANZA FIDUCIARIA S.A.</t>
  </si>
  <si>
    <t>860531315-3</t>
  </si>
  <si>
    <t>CONTRATO DE FIDUCIA MERCANTIL DE ADMINISTRACION, CONTRATACION Y PAGOS</t>
  </si>
  <si>
    <t>30 MESES</t>
  </si>
  <si>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</si>
  <si>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</si>
  <si>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</si>
  <si>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</si>
  <si>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</si>
  <si>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</si>
  <si>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</si>
  <si>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SECRETARIA DE INFRAESTRUCTURA</t>
  </si>
  <si>
    <t>860042209-2</t>
  </si>
  <si>
    <t>BENJUMEA OSPINA ORFILIA DE JESUS</t>
  </si>
  <si>
    <t>42986862-6</t>
  </si>
  <si>
    <t>GARCIA MAESTRE MANUEL DE JESUS</t>
  </si>
  <si>
    <t>8273051-6</t>
  </si>
  <si>
    <t>890903938-8</t>
  </si>
  <si>
    <t>860003020-1</t>
  </si>
  <si>
    <t>CONSTRUCCIÓN DEL CENTRO INTEGRAL PARQUE DE LAS LUCES EN EL MUNICIPIO DE ITAGÜÍ</t>
  </si>
  <si>
    <t>CONSTRUCCIONES CIVILES Y PAVIMENTOS S.A.-CONCYPA S.A.</t>
  </si>
  <si>
    <t>800016281-5</t>
  </si>
  <si>
    <t>ALCALDIA MUNICIPAL</t>
  </si>
  <si>
    <t>71692208-1</t>
  </si>
  <si>
    <t>800233801-5</t>
  </si>
  <si>
    <t>GRM COLOMBIA S.A.S.</t>
  </si>
  <si>
    <t>15 DIAS Y 8 MESES</t>
  </si>
  <si>
    <t>42770676-4</t>
  </si>
  <si>
    <t>MUÑOZ VALENCIA LUISA FERNANDA</t>
  </si>
  <si>
    <t>QUIROS ALVAREZ PIEDAD ELENA</t>
  </si>
  <si>
    <t>CAJA DE COMPENSACION FAMILIAR-COMFENALCO ANTIOQUIA</t>
  </si>
  <si>
    <t>DE LOS RIOS RENTERIA ANA CLARA</t>
  </si>
  <si>
    <t>11 meses</t>
  </si>
  <si>
    <t>SI-349-2018</t>
  </si>
  <si>
    <t>RIOS SEGURA SONIA MARIA</t>
  </si>
  <si>
    <t>CONVENIO INTERADMINISTRATIVO DE ASOCIACION ENTRE EL MUNICIPIO DE ITAGUI Y LA AGENCIA DE DESARROLLO DE ITAGUI -ADELI-, PARA EL DESARROLLO INTEGRAL DEL PROCESO DE CONSTRUCCION Y RENOVACION DEL COMPLEJO DEPORTIVO OSCAR LOPEZ ESCOBAR DEL MUNICIPIO DE ITAGUI</t>
  </si>
  <si>
    <t>43433032-0</t>
  </si>
  <si>
    <t>SSA-192-2014</t>
  </si>
  <si>
    <t>14 meses y 24 dias</t>
  </si>
  <si>
    <t>ESE HOSPITAL DEL SUR GABRIEL JARAMILLO PIEDRAHITA-P Y D</t>
  </si>
  <si>
    <t>COMERCIALIZADORA EL SUPERCOMBATE S.A.S.</t>
  </si>
  <si>
    <t>HENAO ZAPATA OLGA EUGENIA</t>
  </si>
  <si>
    <t>AGUDELO GUTIERREZ PEDRO PABLO</t>
  </si>
  <si>
    <t>LEONES DE FUTBOL CLUB S.A.</t>
  </si>
  <si>
    <t>VILLADA CASTAÑO ALBA LEDY</t>
  </si>
  <si>
    <t>MARIN QUIROZ CARLOS ANDRES</t>
  </si>
  <si>
    <t>FUNDACION HUELLAS DEL AYER</t>
  </si>
  <si>
    <t>BOMBEROS VOLUNTARIOS DE ITAGUI</t>
  </si>
  <si>
    <t>ESE HOSPITAL DEL SUR GABRIEL JARAMILLO PIEDRAHITA</t>
  </si>
  <si>
    <t>BECERRA OCAMPO DANIEL HERNANDO</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</si>
  <si>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</si>
  <si>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CONTRATO DE ARRENDAMIENTO DE DOS (2) BIENES INMUEBLES (LOCALES COMERCIALES), IDENTIFICADOS ASÍ: LOCAL 1 CON UN ÁREA DE 14.60 M2, UBICADO EN LA DIAGONAL 47 N° 32-65 Y EL LOCAL 2 CON UN ÁREA DE 14.50 M2, UBICADO EN LA DIAGONAL 47 N° 32-67, PARA ACTIVIDAD COMERCIAL LEGALMENTE ESTABLECIDA</t>
  </si>
  <si>
    <t>PRESTACIÓN DE SERVICIOS DE UN PROFESIONAL EN GERENCIA DE SISTEMAS DE INFORMACIÓN EN SALUD (GESIS); PARA EL APOYO DEL ÁREA DE ASEGURAMIENTO Y CONTROL DE LA SALUD, EN  LA GESTIÓN INTEGRAL DEL SISTEMA DE INFORMACIÓN DE LA SECRETARÍA DE SALUD Y PROTECCIÓN SOCIAL</t>
  </si>
  <si>
    <t>811017810-6</t>
  </si>
  <si>
    <t>3352817-1</t>
  </si>
  <si>
    <t>800148898-5</t>
  </si>
  <si>
    <t>890901523-6</t>
  </si>
  <si>
    <t>900473528-0</t>
  </si>
  <si>
    <t>32329773-5</t>
  </si>
  <si>
    <t>32544713-4</t>
  </si>
  <si>
    <t>811008404-0</t>
  </si>
  <si>
    <t>811015014-0</t>
  </si>
  <si>
    <t>811039557-1</t>
  </si>
  <si>
    <t>42760462-2</t>
  </si>
  <si>
    <t>900281591-0</t>
  </si>
  <si>
    <t>901193313-6</t>
  </si>
  <si>
    <t>15531939-3</t>
  </si>
  <si>
    <t>21653352-6</t>
  </si>
  <si>
    <t>900937335-9</t>
  </si>
  <si>
    <t>43182890-5</t>
  </si>
  <si>
    <t>43795503-0</t>
  </si>
  <si>
    <t>1017199376-1</t>
  </si>
  <si>
    <t>890980283-0</t>
  </si>
  <si>
    <t>890906439-8</t>
  </si>
  <si>
    <t>42756605-3</t>
  </si>
  <si>
    <t>21792837-1</t>
  </si>
  <si>
    <t>900076073-9</t>
  </si>
  <si>
    <t>42755501-1</t>
  </si>
  <si>
    <t>1128427952-6</t>
  </si>
  <si>
    <t>1152209558-1</t>
  </si>
  <si>
    <t>1152450199-1</t>
  </si>
  <si>
    <t>811006904-2</t>
  </si>
  <si>
    <t>900092385-9</t>
  </si>
  <si>
    <t>830016046-1</t>
  </si>
  <si>
    <t>1128405710-6</t>
  </si>
  <si>
    <t>43604379-5</t>
  </si>
  <si>
    <t>811014616-1</t>
  </si>
  <si>
    <t>900388112-7</t>
  </si>
  <si>
    <t>800088155-3</t>
  </si>
  <si>
    <t>890984002-6</t>
  </si>
  <si>
    <t>900229865-3</t>
  </si>
  <si>
    <t>900155293-1</t>
  </si>
  <si>
    <t>811023500-2</t>
  </si>
  <si>
    <t>43834870-7</t>
  </si>
  <si>
    <t>70413758-1</t>
  </si>
  <si>
    <t>42764935-2</t>
  </si>
  <si>
    <t>1088271385-3</t>
  </si>
  <si>
    <t>901248014-7</t>
  </si>
  <si>
    <t>1017190086-1</t>
  </si>
  <si>
    <t>1040735882-0</t>
  </si>
  <si>
    <t>900065751-7</t>
  </si>
  <si>
    <t>1036644571-1</t>
  </si>
  <si>
    <t>1036664501-1</t>
  </si>
  <si>
    <t>8103088-1</t>
  </si>
  <si>
    <t>70099647-5</t>
  </si>
  <si>
    <t>43867411-1</t>
  </si>
  <si>
    <t>15339679-1</t>
  </si>
  <si>
    <t>1036639011-7</t>
  </si>
  <si>
    <t>71742615-1</t>
  </si>
  <si>
    <t>1087551792-6</t>
  </si>
  <si>
    <t>4 MESES</t>
  </si>
  <si>
    <t>3 MESES</t>
  </si>
  <si>
    <t xml:space="preserve">11 MESES </t>
  </si>
  <si>
    <t>1 MES</t>
  </si>
  <si>
    <t xml:space="preserve">10 MESES </t>
  </si>
  <si>
    <t>15 DIAS Y 9 MESES</t>
  </si>
  <si>
    <t>13 DIAS Y 9 MESES</t>
  </si>
  <si>
    <t>SECRETARIA DE MEDIO AMBIENTE</t>
  </si>
  <si>
    <t>PRESTACIÓN DEL SERVICIO DE MENSAJERÍA EXPRESA Y COURIER EN MOTO (IN HOUSE) PARA LA DISTRIBUCIÓN Y ENTREGA DE LOS ENVÍOS DE TODAS LAS DEPENDENCIAS DE LA ADMINISTRACIÓN MUNICIPAL DE ITAGÜÍ PARA EL AÑO 2019</t>
  </si>
  <si>
    <t>BARANDA LAWYERS CONSULTING S.A.S.</t>
  </si>
  <si>
    <t>SG-201-2019</t>
  </si>
  <si>
    <t>900340814-1</t>
  </si>
  <si>
    <t>800149562-0</t>
  </si>
  <si>
    <t>811010647-1</t>
  </si>
  <si>
    <t>900310324-6</t>
  </si>
  <si>
    <t>SSA-209-2019</t>
  </si>
  <si>
    <t>SSA-216-2019</t>
  </si>
  <si>
    <t>SSA-233-2019</t>
  </si>
  <si>
    <t>SI-278-2019</t>
  </si>
  <si>
    <t>SSA-282-2019</t>
  </si>
  <si>
    <t>CONTRATO DE ARRENDAMIENTO DE UN (1) BIEN INMUEBLE UBICADO EN LA CARRERA 65 N° 25A-63, SAN FRANCISCO</t>
  </si>
  <si>
    <t>ARRENDAMIENTO DE UN (1) INMUEBLE (LOCAL COMERCIAL), UBICADO EN LA CALLE 76 X CARRERA 52D LO BD VALLE S 2 (CENTRO COMERCIAL INTEGRAL PARQUE DE LAS LUCES), DESTINADO PARA CAFETERIA</t>
  </si>
  <si>
    <t>ARRENDAMIENTO DE BIEN INMUEBLE (LOTE), CON ÁREA DE 1.180 M2 UBICADO EN LA  CARRERA  65 X CR 64, SAN GABRIEL, IDENTIFICADO CON MATRICULA INMOBILIARIA Nº 001-836899 Y FICHA PREDIAL Nº12519285. DESTINADO PARA USO COMERCIAL</t>
  </si>
  <si>
    <t>ARRENDAMIENTO DE UN (1) INMUEBLE CON UN ÁREA DE 70,10 M2, UBICADO EN LA CALLE 52 Nº 49-18, OFICINA 201 DEL EDIFICIO SEBATIÁN P.H, QUE CUMPLA LAS FUNCIONES DE OFICINA, PARA LA PRESTACIÓN ADECUADA Y EFICIENTE DE LOS SERVICIOS DEL SINDICATO DE TRABAJADORES OFICIALES Y EMPLEADOS PÚBLICOS MUNICIPALES ASOCIADOS-SINTRASEMA</t>
  </si>
  <si>
    <t>CONVENIO INTERADMINISTRATIVO DE ASOCIACION ENTRE EL MUNICIPIO DE ITAGUI Y LA AGENCIA DE DESARROLLO LOCAL DE ITAGUI-ADELI-PARA EL DESARROLLO DE ACTIVIDADES INHERENTES AL PROYECTO MODERNIZACION DEL ESPACIO PUBLICO Y/O EQUIPAMIENTO EN EL MUNICIPIO DE ITAGUI</t>
  </si>
  <si>
    <t>URBANIZACION LA ALIANZA PH</t>
  </si>
  <si>
    <t>ASEAR S.A. E.S.P.</t>
  </si>
  <si>
    <t>CORPORACIÓN PARA ENTIDADES Y CLUBES DEPORTIVOS “CORSALDEP”</t>
  </si>
  <si>
    <t>LOPERA FERNANDEZ OMAR HUMBERTO</t>
  </si>
  <si>
    <t>PRODUCTOS VITELA S.A.</t>
  </si>
  <si>
    <t xml:space="preserve">MONSALVE PULGARIN JOHANNA VANESSA </t>
  </si>
  <si>
    <t>SOLUCIONES EMPRESARIALES PV S.A.S.</t>
  </si>
  <si>
    <t>SECRETARIA DE GOBIERNO</t>
  </si>
  <si>
    <t>SECRETARIA DE EDUCACIÓN Y CULTURA</t>
  </si>
  <si>
    <t>SECRETARIA DE PARTICIPACIÓN E INCLUSIÓN SOCIAL</t>
  </si>
  <si>
    <t>SECRETARIA DE SALUD Y PROTECCIÓN SOCIAL</t>
  </si>
  <si>
    <t>900131319-0</t>
  </si>
  <si>
    <t>900699634-4</t>
  </si>
  <si>
    <t>3367032-2</t>
  </si>
  <si>
    <t>71295729-4</t>
  </si>
  <si>
    <t> 800081739-2</t>
  </si>
  <si>
    <t>860005289-4</t>
  </si>
  <si>
    <t>900299701-3</t>
  </si>
  <si>
    <t>$ 4.800.192 SIN EROGACION PRESUPUESTAL POR PARTE DEL MUNICIPIO</t>
  </si>
  <si>
    <t>$ 7.200.000 SIN EROGACION PRESUPUESTAL POR PARTE DEL MUNICIPIO</t>
  </si>
  <si>
    <t>$ 3.668.052 SIN EROGACION PRESUPUESTAL POR PARTE DEL MUNICIPIO</t>
  </si>
  <si>
    <t>6 meses</t>
  </si>
  <si>
    <t>ARRENDAMIENTO DE UN BIEN INMUEBLE (ESPACIO FÍSICO), DESTINADO PARA PARQUEADERO, UBICADO EN LA CALLE 50 Nº 43-34, ESPACIO FÍSICO LOCALIZADO EN LA SECRETARIA DE MOVILIDAD DE ITAGÜÍ</t>
  </si>
  <si>
    <t>98634950-1</t>
  </si>
  <si>
    <t>1036623468-9</t>
  </si>
  <si>
    <t>900310636-9</t>
  </si>
  <si>
    <t>$ 14.583.096 SIN EROGACION PRESUPUESTAL POR PARTE DEL MUNICIPIO</t>
  </si>
  <si>
    <t>SI-296-2019</t>
  </si>
  <si>
    <t>SI-299-2019</t>
  </si>
  <si>
    <t>SSA-301-2019</t>
  </si>
  <si>
    <t>SSYPS-318-2019</t>
  </si>
  <si>
    <t>CONSORCIO LA MARIA</t>
  </si>
  <si>
    <t>CONSORCIO LA MARIA ITAGUI 2019</t>
  </si>
  <si>
    <t>CONSULTORÍA PARA EL FORTALECIMIENTO DEL SERVICIO DE ACUEDUCTO EN LAS ZONAS RURALES Y URBANAS DEL MUNICIPIO DE ITAGUI E INTERVENTORÍA TÉCNICA, LEGAL, ADMINISTRATIVA, FINANCIERA Y AMBIENTAL AL CONTRATO DE CONSTRUCCIÓN Y REHABILITACIÓN DEL SISTEMA DEL ALCANTARILLADO Y SISTEMA DE PILA PÚBLICA DE LA VEREDA LA MARIA ETAPA N° 2 Y OBRAS COMPLEMENTARIAS NECESARIAS PARA GARANTIZAR LA PRESTACIÓN DE SERVICIO DE ACUEDUCTO Y ALCANTARILLADO</t>
  </si>
  <si>
    <t>CONSTRUCCIÓN Y REHABILITACIÓN DEL SISTEMA DEL ALCANTARILLADO Y SISTEMA DE PILA PÚBLICA DE LA VEREDA LA MARIA ETAPA N° 1 Y OBRAS COMPLEMENTARIAS NECESARIAS PARA GARANTIZAR LA PRESTACIÓN DE SERVICIO DE ACUEDUCTO Y ALCANTARILLADO EN EL MUNICIPIO DE ITAGÜÍ</t>
  </si>
  <si>
    <t>ARRENDAMIENTO DE UN (1) BIEN INMUEBLE UBICADO EN LA CARRERA 55 A Nº 41-20 INT 7.000 (LOCAL COMERCIAL CON UN ÁREA DE 14 M² DESTINADO PARA CAFETERIA), PERTENECIENTE AL REDIO DE MAYOR EXTENSIONCON NUMERO DE MATRICULA INMOBILIARIA N° 001-478999</t>
  </si>
  <si>
    <t>ARRENDAMIENTO DE UN (1) BIEN INMUEBLE, (LOCAL COMERCIAL, CON UN ÁREA DE 24,65 MTS2, DESTINADO PARA CAFETERÍA) QUE SE ENCUENTRA UBICADO EN EL INTERIOR DEL HOGAR DE LOS RECUERDOS, CARRERA 50ª Nº 33 - 01 DEL MUNICIPIO DE ITAGÜÍ</t>
  </si>
  <si>
    <t>901303713-2</t>
  </si>
  <si>
    <t>901304999-0</t>
  </si>
  <si>
    <t>$ 2.392.080 SIN EROGACION PRESUPUESTAL POR PARTE DEL MUNICIPIO</t>
  </si>
  <si>
    <t>$4.599.134 SIN EROGACION PRESUPUESTAL POR PARTE DEL MUNICIPIO</t>
  </si>
  <si>
    <t>SSA-324-2019</t>
  </si>
  <si>
    <t>ARRENDAMIENTO DE UN (1) LOCAL COMERCIAL, UBICADO EN LA CALLE 36 N° 59-69, DENTRO LAS INSTALACIONES DEL PARQUE DITAIRES, SECTOR PIES DESCALZOS (CHORRITO), DESTINADO PARA SEDE ADMINISTRATIVA DE LA CAJA DE COMPENSACION FAMILIAR COMFENALCO ANTIOQUIA. PERTENECIENTE AL PREDIO DE MAYOR EXTENSIÓN CON NUMERO DE MATRICULA INMOBILIARIA N°  001-505000</t>
  </si>
  <si>
    <t>$43.256.532 SIN EROGACION PRESUPUESTAL POR PARTE DEL MUNICIPIO</t>
  </si>
  <si>
    <t>SI-330-2018</t>
  </si>
  <si>
    <t>CONVENIO INTERADMINISTRATIVO DE ASOCIACION ENTRE EL MUNICIPIO DE ITAGUI Y LA AGENCIA DE DESARROLLO LOCAL DE ITAGUI -ADELI-, PARA PONER EN MARCHA  EL PROYECTO DEL  CENTRO DE DESARROLLO CULTURAL Y AMBIENTAL "EL CARIBE"</t>
  </si>
  <si>
    <t>13 MESES Y 15 DIAS</t>
  </si>
  <si>
    <t>SSA-368-2019</t>
  </si>
  <si>
    <t>BBVA COLOMBIA S.A.</t>
  </si>
  <si>
    <t xml:space="preserve">ARRENDAMIENTO DE UN (1) LOCAL COMERCIAL Y UNA (1) CELDA DE PARQUEADERO, PARA USO DE LA ADMINISTRACIÓN MUNICIPAL DE ITAGUI, UBICADOS EN EL CENTRO COMERCIAL ITAGUI (LOCAL 112) </t>
  </si>
  <si>
    <t>ARRENDAMIENTO DE DIECISÉIS (16) LOCALES COMERCIALES Y DOS (2) CELDAS DE PARQUEADERO, PARA USO DE LA ADMINISTRACIÓN MUNICIPAL UBICADOS EN EL CENTRO COMERCIAL ITAGÜÍ (LOCALES 201,202,203,208,227,233,234,235,249,250,251,252,254,255,301,401)</t>
  </si>
  <si>
    <t>ARRENDAMIENTO DE UN (1) ESPACIO CON UN ÁREA DE UN (1) MT2, UBICADO DENTRO DE LAS INSTALACIONES DEL CENTRO ADMINISTRATIVO MUNICIPAL DE ITAGÜÍ “CAMI” EN LA CARRERA 51 N° 51-55 PRIMER PISO, SECTOR SALA ATENCIÓN AL USUARIO, DESTINADO PARA LA INSTALACIÓN DE UN CAJERO AUTOMÁTICO DEL BANCO BBVA COLOMBIA S.A, PARA EL USO DE LA ADMINISTRACIÓN MUNICIPAL Y LA COMUNIDAD EN GENERAL</t>
  </si>
  <si>
    <t>15 DIAS CALENDARIO</t>
  </si>
  <si>
    <t>$561.192 SIN EROGACION PRESUPUESTAL POR PARTE DEL MUNICIPIO</t>
  </si>
  <si>
    <t>acta n. 5 en  plazo por 4 meses, que va desde el 01 de enero de 2020 al 30 de abril del 2020.
acta n. 4 plazo y valor por 11 dias,que van desde el 21 de diciembre al 31 de diciembre del 2019</t>
  </si>
  <si>
    <t>17 meses y 26 dias</t>
  </si>
  <si>
    <t>acta n. 4 en valor y plazo por 46 días calendario, que va desde el 01 de marzo de 2020 al 15 abril de 2020.                                                  acta n. 2 en  plazo y valor por 71 dias, que va desde el 21 de diciembre de 2019 al 29 de febrero de 2020</t>
  </si>
  <si>
    <t>5 meses y 117 dias</t>
  </si>
  <si>
    <t>acta n.3 adicion en valor y plazo por 67 días  calendario, que va desde el 24 de febrero de 2020 hasta el 30 de abril de 2020.                                                    acta n.1 adicion en valor y plazo por 60 días calendario, que va desde el 26 de didiembre de 2019 al 23 de febrero del 2020</t>
  </si>
  <si>
    <t xml:space="preserve">127 días y 05 meses </t>
  </si>
  <si>
    <t>acta n.3 en valor y plazo por 67 días calendario, que va desde el 24 de febrero de 2020 hasta el 30 de abril de 2020.                                  acta n. 2 en plazo por 15 dias calendario, que va desde el 09 de febrero de 2020 hasta el 23 de febrero de 2020.                              acta n. 1 en  plazo  por 45 dias, que va desde el 26 de diciembre de 2019 al 08 de febrero del 2020</t>
  </si>
  <si>
    <t>127 dias y 5 meses</t>
  </si>
  <si>
    <t>acta n.5 en valor y plazo por 73 dias calendario, que va desde el 20 de junio de 2020 hasta el 31 de agosto de 2020.                                    acta n. 3 en  plazo y valor por 172 dias, que va desde el 31 de diciembre de 2019 al 19 de junio del 2020. Adicion n. 1  que va por 1 mes y 15 dias o sea desde el 21 noviembre al 30 Diciembre del 2019</t>
  </si>
  <si>
    <t>260 dias y 12 meses</t>
  </si>
  <si>
    <t>acta n. 3 en  plazo  por  cinco (5) meses, que va desde el 01 de marzo de 2020 al 31 de julio del 2020                                   
acta n.1 en plazo por 2 meses, que va desde el 01 de enero de 2020 al 29 de febrero de 2020</t>
  </si>
  <si>
    <t>16 meses</t>
  </si>
  <si>
    <t>acta n. 2 en  plazo  por cinco (5) meses, que va desde el 21 de marzo de 2020 al 20 de agosto del 2020
acta n.1 en plazo por 03 meses</t>
  </si>
  <si>
    <t>38 meses</t>
  </si>
  <si>
    <t>acta n. 7 en plazo por 3 meses, que va desde el 01 de abril de 2020 hasta el 30 de junio de 2020. 
acta n. 6 en plazo por 06 meses, que va desde el 01 de octubre de 2019 hasta el 31 de marzo de 2020.                                                 Adicion n. 5 en tiempo (9 meses) que va desde el 01 enero al 30 Sept del 2019.                                           Adicion n. 4 en tiempo (6 meses y 6 dias) que va desde el26 junio del 2018 al 31 Dic del 2018, Adicion n. 3 en tiempo (4 meses) que va desde el 25 de Febrero del 2017 al 25 de Junio del 2018, Adicion n. 2 en tiempo(13 meses) que va desde el 01 de febrero 2016 al 24 de Febrero del 2017, Adicion n. 1 en tiempo (1 mes) que va desde el  01 de enero al 31 de enero del 2016</t>
  </si>
  <si>
    <t>86 meses</t>
  </si>
  <si>
    <t>CONTRATOS 2014 - 2017-2018-2019</t>
  </si>
  <si>
    <t>ENERO - FEBRERO-MARZO DEL 2020</t>
  </si>
  <si>
    <t>SSYPS-001-2020</t>
  </si>
  <si>
    <t>SSYPS-002-2020</t>
  </si>
  <si>
    <t>SSYPS-003-2020</t>
  </si>
  <si>
    <t>PRESTAR LOS SERVICIOS DE PROTECCIÓN ESPECÍFICA , DETECCIÓN TEMPRANA, EDUCACION EN SALUD Y LA ATENCIÓN DE ENFERMEDADES DE INTERÉS EN SALUD PÚBLICA DESCRITOS EN LA RESOLUCIÓN 3280 DE 2018, A LA POBLACIÓN POBRE NO ASEGURADA (PPNA) SUSCEPTIBLE DE AFILIACIÓN Y LA POBLACIÓN IDENTIFICADA POR EL SISBEN III CON UN PUNTAJE SUPERIOR A 51.57 (SEGÚN RESOLUCIÓN 3778 DE AGOSTO 30 DE 2011) Y NO ESTAR AFILIADO A NINGUNA EPS</t>
  </si>
  <si>
    <t>SSA-004-2020</t>
  </si>
  <si>
    <t xml:space="preserve">29 DIAS Y 11 MESES </t>
  </si>
  <si>
    <t>SSA-005-2020</t>
  </si>
  <si>
    <t>SSA-006-2020</t>
  </si>
  <si>
    <t>ARRENDAMIENTO DE UN (1) INMUEBLE UBICADO EN LA CALLE 48 N° 51 -42/38, EL CUAL CONSTA DE AULA TALLER 1, AULA TALLER 3, AULA TALLER 4, AULA PRIMER PISO (OFICINA) PARA EL FUNCIONAMIENTO DE LA ESCUELA ELADIO VELEZ Y EL DESARROLLO DE SUS ACTIVIDADES CULTURALES</t>
  </si>
  <si>
    <t>SSA-008-2020</t>
  </si>
  <si>
    <t>ARRENDAMIENTO DE UN (1) LOCAL COMERCIAL, UBICADO EN LA CARRERA 51 N° 54-20 PRIMER PISO, IDENTIFICADO CON MATRICULA INMOBILIARIA N° 001-359560 PARA USO DE LA OFICINA DEL SISBEN  DE LA ADMINISTRACION MUNICIPAL DE ITAGUI.</t>
  </si>
  <si>
    <t>SSA-009-2020</t>
  </si>
  <si>
    <r>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r>
    <r>
      <rPr>
        <b/>
        <sz val="9"/>
        <rFont val="Calibri"/>
        <family val="2"/>
      </rPr>
      <t xml:space="preserve"> </t>
    </r>
  </si>
  <si>
    <t>SSA-010-2020</t>
  </si>
  <si>
    <t>ARRENDAMIENTO DE UN BIEN INMUEBLE UBICADO EN LA CARRERA 51 N° 52-09  DE ITAGUI, PARA LA PRESTACION ADECUADA Y EFICIENTE DE LOS SERVICIOS DE LA SUBSECRETARIA DE GOBIERNO Y ESPACIO PUBLICO DEL MUNICIPIO DE ITAGUI.</t>
  </si>
  <si>
    <t>SSA-011-2020</t>
  </si>
  <si>
    <t>SSA-012-2020</t>
  </si>
  <si>
    <t>$1.857.246 SIN EROGACION PRESUPUESTAL POR PARTE DEL MUNICIPIO</t>
  </si>
  <si>
    <t>SSA-013-2020</t>
  </si>
  <si>
    <t>ARRENDAMIENTO DE UN (1) LOCAL COMERCIAL, UBICADO EN LA CARRERA 52 N°  51 -95, TERCER (3) PISO DEL EDIFICIO JUDICIAL, CON UN ÁREA DE 5.35 M2, DESTINADO PARA LA EXPEDICION DE  FOTOCOPIAS</t>
  </si>
  <si>
    <t>$ 2147000 SIN EROGACION PRESUPUESTAL POR PARTE DEL MUNICIPIO</t>
  </si>
  <si>
    <t>SEYC-016-2020</t>
  </si>
  <si>
    <t>CONTRATAR EL ARRIENDO DE UN INMUEBLE UBICADO EN LA CALLE 48 N° 51 -34 PARA EL FUNCIONAMIENTO DEL CITYLAB "LABORATORIO DE CIUDAD" DEL PLAN DIGITAL ITAGUI, EL CUAL CONSTA CON ADECIUACIONES DE SERVICIOS PUBLICOS, SALA DE REUNIONES, CONECTIVIDAD Y AULA MULTIPLE</t>
  </si>
  <si>
    <t>SSA-017-2020</t>
  </si>
  <si>
    <t>SSA-018-2020</t>
  </si>
  <si>
    <t xml:space="preserve"> </t>
  </si>
  <si>
    <t>$ 2.291.352 SIN EROGACION PRESUPUESTAL POR PARTE DEL MUNICIPIO</t>
  </si>
  <si>
    <t>SSA-020-2020</t>
  </si>
  <si>
    <t>MARIA LUZ DELIA MARIN QUINTERO</t>
  </si>
  <si>
    <t>ARRENDAMIENTO DE BIEN INMUEBLE CON DESTINANCION COMERCIAL (LOCAL CON UNA AREA DE 5.74 MTS2), UBICADO EN EL 5° PISO DEL EDIFICIO JUDICIAL CAMI EN LA CARRERA 52 N° 51-40 DEL MUNICIPIO DE ITAGUI</t>
  </si>
  <si>
    <t>$ 2.399.544  SIN EROGACION PRESUPUESTAL POR PARTE DEL MUNICIPIO</t>
  </si>
  <si>
    <t>SSA-021-2020</t>
  </si>
  <si>
    <t>SSA-022-2020</t>
  </si>
  <si>
    <t>SSA-024-2020</t>
  </si>
  <si>
    <t>ARRENDAMIENTO DE SIETE (7) AULAS Y ESPACIOS ADICIONALES PARA LA ATENCIÓN DE CIENTO CINCUENTA Y DOS (152) ESTUDIANTES DE ESTRATOS 1 Y 2 DEL MUNICIPIO DE ITAGÜÍ, UBICADOS EN LA CALLE 75 SUR N° 54 A 10 DE ITAGUI</t>
  </si>
  <si>
    <t>SSA-026-2020</t>
  </si>
  <si>
    <t>ARRENDAMIENTO DE UN (1) BIEN INMUEBLE (LOCAL COMERCIAL)UBICADO EN LA CALLE 33 N. 48-12 CENTRO DEPORTIVO SAN PIO CON DESTINACION DE CAFETERIA</t>
  </si>
  <si>
    <t xml:space="preserve"> 3.850.182 SIN EROGACION PRESUPUESTAL POR PARTE DEL MUNICIPIO</t>
  </si>
  <si>
    <t>SJ-027-2020</t>
  </si>
  <si>
    <t xml:space="preserve">APOYO A LA GESTIÓN COMO TÉCNICO EN ACTIVIDADES ADMINISTRATIVAS Y OPERATIVAS QUE FORTALEZCAN LA LEGALIDAD Y OPORTUNIDAD DE LA GESTIÓN ADMINISTRATIVA DE LA SECRETARIA JURÍDICA. </t>
  </si>
  <si>
    <t>SSA-028-2020</t>
  </si>
  <si>
    <t>42872102-7</t>
  </si>
  <si>
    <t xml:space="preserve">ARRENDAMIENTO DE UN (1) INMUEBLE (LOCAL COMERCIAL Nº 4) CON UN ÁREA DE 20 M2, UBICADO EN LA CARRERA 52 Nº 78-86, CON DESTINACIÓN DE VENTA DE HELADOS, FRUTAS Y JUGOS NATURALES. </t>
  </si>
  <si>
    <t>SSA-029-2020</t>
  </si>
  <si>
    <t>WILLIAM DE JESUS LOPEZ PEREZ</t>
  </si>
  <si>
    <t xml:space="preserve">ARRENDAMIENTO DE UN (1) INMUEBLE (LOCAL COMERCIAL TIPO CASETA) CON UN ÁREA DE 8 M2, UBICADO EN LA CARRERA 50A Nº 76D SUR, BARRIO SURAMÉRICA, DESTINADO PARA LA VENTA DE FRUTAS Y JUGOS NATURALES </t>
  </si>
  <si>
    <t>942.522                                        SIN ERIGACION PRESUPUESTAL</t>
  </si>
  <si>
    <t>SSA-030-2020</t>
  </si>
  <si>
    <t xml:space="preserve">ARRENDAMIENTO DE UN (1) INMUEBLE (LOCAL COMERCIAL Nº 1) CON UN ÁREA DE 8.50 M2, UBICADO EN LA CARRERA 52 Nº 78 - 64, CON DESTINACIÓN DE VENTA DE HELADOS Y OTROS PRODUCTOS ALIMENTICIOS. </t>
  </si>
  <si>
    <t>1.351.140,  SIN EROGACION PRESUPUESTAL POR PARTE DEL MUNICIPIO</t>
  </si>
  <si>
    <t>SDYR-031-2020</t>
  </si>
  <si>
    <t>SECRETARIA DE DEPORTES</t>
  </si>
  <si>
    <t>PRESTACION DE SERVICIOS DE APOYO A LA GESTIÓN EN ACTIVIDADES LOGISTICAS QUE POSIBILITAN LA PARTICPACIÓN DE LOS DEPORTITAS ITAGUISEÑOS EN EL FESTIVAL DE FESTIVALES PONYS 2020</t>
  </si>
  <si>
    <t>16 DIAS</t>
  </si>
  <si>
    <t>SEYC-032-2020</t>
  </si>
  <si>
    <t>PRESTACIÓN DE SERVICIOS DE APOYO A LA GESTIÓN PARA REALIZAR ACTIVIDADES ADMINISTRATIVAS Y ASISTENCIALES EN LAS 24 INSTITUCIONES EDUCATIVAS OFICIALES DEL MUNICIPIO DE ITAGÜ</t>
  </si>
  <si>
    <t>SJ-033-2020</t>
  </si>
  <si>
    <t>PRESTACIÓN DE SERVICIOS PROFESIONALES EN LA ASESORÍA, ACOMPAÑAMIENTO, REVISIÓN, SOPORTE TÉCNICO Y ASISTENCIAL DE LOS DIFERENTES PROCEDIMIENTOS Y ACTUACIONES  CONTRACTUALES (EN TODAS SUS ETAPAS) DE LA SECRETARÍA JURÍDICA – GRUPO DE GESTIÓN CONTRACTUAL Y LAS DEMÁS DEPENDENCIAS  DE LA ADMINISTRACIÓN MUNICIPAL DE ITAGÜÍ.</t>
  </si>
  <si>
    <t>SJ-034-2020</t>
  </si>
  <si>
    <t xml:space="preserve">PRESTACIÓN DE SERVICIOS PROFESIONALES DE REPRESENTACIÓN JUDICIAL EN ASUNTOS PUNTUALES Y ESPECIALES QUE FORTALECEN LA LEGALIDAD Y OPORTUNIDAD DE LA GESTIÓN ADMINISTRATIVA DE LA SECRETARIA JURÍDICA DEL MUNICIPIO DE ITAGUI. </t>
  </si>
  <si>
    <t>SEYC-035-2020</t>
  </si>
  <si>
    <t xml:space="preserve">PRESTACIÓN DE SERVICIOS DE APOYO A LA GESTIÓN PARA EL ACOMPAÑAMIENTO Y SOPORTE EN INTERPRETACIÓN DE LENGUA DE SEÑAS COLOMBIANA (L.S.C.) POR PARTE DE MODELOS LINGUISTICOS, INTÉRPRETES Y DOCENTE DE LENGUA CASTELLANA BILINGÜE PARA LOS PROGRAMAS EDUCATIVOS QUE INVOLUCRAN PERSONAS SORDAS EN LA I.E. JUAN N. CADAVID Y POBLACIÓN CIEGA Y DE BAJA VISIÓN EN LAS I.E. OFICIALES DEL MUNICIPIO DE ITAGÜÍ. </t>
  </si>
  <si>
    <t xml:space="preserve">319 DIAS </t>
  </si>
  <si>
    <t>SGM-036-2019</t>
  </si>
  <si>
    <t>ARRENDAMIENTO DE UN INMUEBLE CON UN AREA DE 936 MTS2 DESTINADO PARA PARQUEADERO, DE USO EXCLUSIVO DE LOS VEHÍCULOS ASIGNADOS A LA ESTACIÓN DE POLICÍA ITAGÜÍ E INCAUTADOS POR PROCEDIMIENTOS JUDICIALES, UBICADO EN LA CALLE 31 N° 50 – B 92 BARRIO SANTA CATALINA MUNICIPIO DE ITAGUI, IDENTIFICADO CON LA MATRICULA INMOBILIARIA DE MAYOR EXTENSION No 001-509691</t>
  </si>
  <si>
    <t>348 DIAS</t>
  </si>
  <si>
    <t>SG-037-2020</t>
  </si>
  <si>
    <t>PRESTACIÓN DE SERVICIOS PROFESIONALES EN EL SOPORTE LEGAL Y FINANCIERO DE LA GESTIÓN ADMINISTRATIVA PROPIA DE LAS ACTIVIDADES QUE ADELANTA EL FONDO ROTATORIO DE VIVIENDA DE LOS SERVIDORES PÚBLICOS DEL MUNICIPIO DE ITAGÜÍ, ASÍ COMO LA REPRESENTACIÓN JUDICIAL DE LA ENTIDAD TERRITORIAL EN LOS PROCESOS JUDICIALES RELACIONADOS CON LA ACTIVIDAD DEL MISMO</t>
  </si>
  <si>
    <t>SSA-038-2020</t>
  </si>
  <si>
    <t xml:space="preserve">LOPEZ GONZALEZ  HANDER ALEXIS </t>
  </si>
  <si>
    <t>1022097993-6</t>
  </si>
  <si>
    <t>ARRENDAMIENTO DE DOS (02) LOCALES COMERCIALES NOMENCLADOS CON EL Nº 1 Y 2, INCLUIDOS BAÑOS PARA SERVICIO PUBLICO, UBICADOS EN LA CALLE 36 No 59-69, DENTRO DE LAS INSTALACIONES DEL PARQUE DITAIRES, SECTOR PIES DESCALZOS (CHORRITO), DESTINADO PARA CAFETERIA Y VENTA DE COMIDAS EN GENERAL, PARA USO DE LA COMUNIDAD EN GENERAL.</t>
  </si>
  <si>
    <t>SSA-039-2020</t>
  </si>
  <si>
    <t>CONTRATO DE PRESTACIÓN DE SERVICIOS PROFESIONALES DE UN ADMINISTRADOR PÚBLICO ESPECIALISTA EN GERENCIA DE PROYECTOS, PARA BRINDAR ASESORÍA EN LAS ACTIVIDADES ADMINISTRATIVAS QUE COMPRENDEN EL MANEJO DE LOS ASUNTOS PÚBLICOS DE LA ENTIDAD Y ORIENTACIÓN EN EL ÁREA DE TALENTO HUMANO DEL MUNICIPIO DE ITAGÜÍ EN LA VIGENCIA 2020</t>
  </si>
  <si>
    <t>345 DIAS</t>
  </si>
  <si>
    <t>SJ-040-2020</t>
  </si>
  <si>
    <t>PRESTACIÓN DE SERVICIOS PROFESIONALES DE ASESORIA JURÍDICA EN LAS ÁREAS DE DERECHO ECONÓMICO, ADMINISTRATIVO, MINERO, ENERGÉTICO Y SERVICIOS PÚBLICOS. ACOMPAÑAMIENTO, ASESORÍA, Y SEGUIMIENTO A LA GESTIÓN JURÍDICA IMPLÍCITA EN LOS ACTOS DE DELEGACIÓN DE FUNCIONES Y COMPETENCIAS, DESCONCENTRACIÓN, CONTRATACIÓN, Y DECISIONES ADMINISTRATIVAS DE LA ENTIDAD, Y REPRESENTACIÓN JUDICIAL EN LOS PROCESOS QUE SE ADELANTEN CONTRA EL MUNICIPIO DE ITAGÜÍ EN LAS ALTAS CORTES EN LA CIUDAD DE BOGOTÁ D.C.</t>
  </si>
  <si>
    <t>AM-041-2020</t>
  </si>
  <si>
    <t>PRESTACIÓN DE SERVICIOS PROFESIONALES PARA ACOMPAÑAR, APOYAR Y SOPORTAR A LA ENTIDAD EN EL FORTALECIMIENTO DE LOS PROCESOS DE LA AUDITORÍA INTERNA, EL CONTROL INTERNO Y SU ARTICULACIÓN CON LOS ROLES, FRENTE A LAS LÍNEAS DE DEFENSA DEFINIDAS EN EL MODELO INTEGRADO DE PLANEACIÓN Y GESTIÓN (MIPG) EN EL MUNICIPIO DE ITAGÜÍ.</t>
  </si>
  <si>
    <t>SGM-043-2020</t>
  </si>
  <si>
    <t xml:space="preserve">PRESTACIÓN DE SERVICIO PÚBLICO E INTEGRAL DEL RIESGO CONTRA INCENDIO, ATENCIÓN Y PREVENCIÓN DE EXPLOSIONES, DERRUMBES, INUNDACIONES, DESLIZAMIENTOS Y DEMÁS CALAMIDADES CONEXAS QUE SE PRESENTEN EN EL MUNICIPIO DE ITAGÜÍ. </t>
  </si>
  <si>
    <t>SSA-044-2020</t>
  </si>
  <si>
    <t xml:space="preserve">ECHAVARRIA TABORDA JORGE MARIO  
</t>
  </si>
  <si>
    <t xml:space="preserve">98528173- </t>
  </si>
  <si>
    <t xml:space="preserve">ARRENDAMIENTO DE UN (1) BIEN INMUEBLE, (LOCAL COMERCIAL), UBICADO EN LA CARRERA 57 N° 34-1 SECTOR DITAIRES – CANCHA SINTETICA SANTA ANA, CON UN AREA DE 19,19 MTS2, DESTINACION ESPECIFICA DE CAFETERIA. </t>
  </si>
  <si>
    <t>3284916  SIN EROGACION PRESUPUESTAL POR PARTE DEL MUNICIPIO</t>
  </si>
  <si>
    <t>SG-045-2020</t>
  </si>
  <si>
    <t xml:space="preserve">PRESTACIÓN DE SERVICIOS DE APOYO A LA GESTIÓN EN ACTIVIDADES ASISTENCIALES Y ADMINISTRATIVAS PARA LA ATENCIÓN A LA CIUDADANÍA DE LA ADMINISTRACIÓN MUNICIPAL DE ITAGÜÍ. </t>
  </si>
  <si>
    <t>SSA-046-2020</t>
  </si>
  <si>
    <t>ARRENDAMIENTO DE UN (1) INMUEBLE, (LOCAL COMERCIAL N° 2), UBICADO EN LA CARRERA 52 N° 78-66 PARQUE DE LA FAMILIA, CON UN AREA DE 8.50 M2, CON DESTINACIÓN  DE CAFETERIA</t>
  </si>
  <si>
    <t>AM-047-2020</t>
  </si>
  <si>
    <t>PRESTACIÓN DE SERVICIOS PROFESIONALES DE COMUNICADOR PERIODISTA PARA ACOMPAÑAR Y SOPORTAR A LA ENTIDAD EN EL FORTALECIMIENTO DE LOS PROCESOS DE COMUNICACIÓN INTERNA Y EXTERNA DEL MUNICIPIO DE ITAGÛÍ</t>
  </si>
  <si>
    <t>AM-048-2020</t>
  </si>
  <si>
    <t>OSSA OSORNO JHON ALEXIS</t>
  </si>
  <si>
    <t>1036640521-</t>
  </si>
  <si>
    <t>PRESTACIÓN DE SERVICIOS DE APOYO A LA GESTIÓN PARA SOPORTAR LA OFICINA DE COMUNICACIONES EN ACTIVIDADES DE PRESENTACIÓN, ANIMACIÓN DE EVENTOS, GRABACIÓN DE CUÑAS, VOCES PARA VIDEOS PROMOCIONALES Y ACOMPAÑAMIENTO A EVENTOS DE LA ADMINISTRACIÓN MUNICIPAL DE ITAGU</t>
  </si>
  <si>
    <t>AM-049-2020</t>
  </si>
  <si>
    <t>PRESTACIÓN DE SERVICIOS PROFESIONALES DE UN COMUNICADOR SOCIAL PARA REALIZAR ACTIVIDADES DIRIGIDAS A VISIBILIZAR LAS ACCIONES DE GOBIERNO DE LA ADMINISTRACIÓN MUNICIPAL POR MEDIO DE LA PREPRODUCCIÓN, PRODUCCIÓN Y POSTPRODUCCIÓN DE PIEZAS AUDIOVISUALES</t>
  </si>
  <si>
    <t>SPIS-051-2020</t>
  </si>
  <si>
    <t xml:space="preserve">PARTICIPACION E INCLUSION SOCIAL </t>
  </si>
  <si>
    <t xml:space="preserve">PRESTACIÓN DE SERVICIOS DE APOYO A LA GESTIÓN PARA LA ATENCIÓN INTEGRAL DE ADULTOS MAYORES EN SITUACIÓN DE VULNERABILIDAD CRÍTICA DEL MUNICIPIO DE ITAGÜÍ. </t>
  </si>
  <si>
    <t>SPIS-052-2020</t>
  </si>
  <si>
    <t xml:space="preserve">PRESTACIÓN DE SERVICIOS PROFESIONALES EN ACTIVIDADES ADMINISTRATIVAS PARA REALIZAR ACCIONES DE FORTALECIMIENTO Y SENSIBILIZACIÓN HACIA LA POBLACIÓN EN CONDICIONES DE VULNERABILIDAD, DE Y EN CALLE PARA LA MITIGACIÓN DEL DAÑO POR CONSUMOS PROBLEMÁTICOS DE SUSTANCIAS PSICOACTIVAS POR MEDIO DE ESTRATEGIAS DE INCORPORACIÓN Y ACOMPAÑAMIENTO FAMILIAR. </t>
  </si>
  <si>
    <t>SSA-053-2020</t>
  </si>
  <si>
    <t xml:space="preserve">ARRENDAMIENTO DE CANCHA EN GRAMA NATURAL, QUE HACEN PARTE INTEGRANTE DEL ESTADIO METROPOLITANO CIUDAD DE ITAGUI, EL CUAL SE ENCUENTRA UBICADO EN LA DIRECCIÓN CALLE 31AD Nº 58-05, MUNICIPIO DE ITAGÜÍ, IDENTIFICADO CON LA FICHA PREDIAL Nº 12446455, CON MATRICULA INMOBILIARIA Nº 001-505000, CON DISPOSICION DE ARCOS PARA EL DESARROLLO DE LA ACTIVIDAD DEPORTIVA DE FUTBOL (NO COMPRENDE PISTA ATLETICA), CAMERINOS, CASETAS DE CUERPO TECNICO DISPUESTAS A LOS COSTADOS DE LA CANCHA, GRADERIAS OCCIDENTAL Y NORTE, DOS PALCOS, ESPACIOS DISPUESTOS PARA LOS ARBITROS Y COMISARIOS, LOS ESPACIOS DE TAQUILLA PARA TRAMITE Y SERVICIOS DE BOLETERIA Y LAS PORTERIAS DESTINADAS PARA CONTROL DE INGRESO Y EVACUACION DEL ESCENARIO DEPORTIVO. </t>
  </si>
  <si>
    <t>SSA-054-2020</t>
  </si>
  <si>
    <t>PRESTACIÓN DE SERVICIOS PROFESIONALES PARA LA SECRETARIA DE SERVICIOS ADMINISTRATIVOS EN SEGURIDAD SOCIAL INTEGRAL PARA EL ÁREA DE SALARIOS Y PRESTACIONES SOCIALES Y SANEAMIENTO DEL PASIVO PENSIONAL MUNICIPIO DE ITAGÜÍ.</t>
  </si>
  <si>
    <t>DAP-055-2020</t>
  </si>
  <si>
    <t xml:space="preserve">DIRECCION ADMINISTRATIVA DE PLANEACION </t>
  </si>
  <si>
    <t>PRESTACIÓN DE SERVICIOS PROFESIONALES DE ASESORÍA Y ACOMPAÑAMIENTO PARA EL FORTALECIMIENTO Y MEJORAMIENTO CONTINUO DEL SISTEMA INTEGRADO DE GESTIÓN (SIGI), MODELO INTEGRADO DE PLANEACIÓN Y GESTIÓN (MIPG), SISTEMA DE GESTIÓN DE LA CALIDAD (SGC) BAJO LA NTC-ISO 9001, SISTEMA DE GESTIÓN DE SEGURIDAD Y SALUD EN EL TRABAJO (SG-SST) Y ELABORACIÓN Y SEGUIMIENTO DEL PLAN ANTICORRUPCIÓN Y DE ATENCIÓN AL CIUDADANO DEL MUNICIPIO DE ITAGÜÍ</t>
  </si>
  <si>
    <t>SJ-061-2020</t>
  </si>
  <si>
    <t>LINEA  RECTA DERECHO INTEGRAL S.A.S</t>
  </si>
  <si>
    <t>RESTACIÓN DE SERVICIOS PROFESIONALES DE REPRESENTACIÓN JUDICIAL EN ASUNTOS DE CARÁCTER TRIBUTARIO; Y LA ASESORIA, ACOMPAÑAMIENTO  AL MUNICIPIO DE ITAGUI EN EL PROCESO SEGUIDO ANTE EL CENTRO INTERNACIONAL DE RESOLUCION DE DISPUTAS RADICADO CON EL NUMERO 01-19-0002-2209</t>
  </si>
  <si>
    <t>SGM-062-2020</t>
  </si>
  <si>
    <t>INVERSIONES FESCAR S.A.S</t>
  </si>
  <si>
    <t>900533008-0</t>
  </si>
  <si>
    <t>SUMINISTRO DE COMBUSTIBLES (CORRIENTE, EXTRA O PREMIUM, ACPM O DIESEL Y GAS VEHICULAR) PARA LOS DIFERENTES VEHÍCULOS AUTOMOTORES QUE POSEE LA ADMINISTRACIÓN MUNICIPAL DE ITAGÜÍ Y LOS DE APOYO A ORGANISMOS DE SEGURIDAD Y JUSTICIA QUE PRESTAN SUS SERVICIOS EN ESTA CIUDAD.</t>
  </si>
  <si>
    <t>SGM-063-2020</t>
  </si>
  <si>
    <t xml:space="preserve">HERMANAS DE LA PROVIDENCIA SOCIAL CRISTIANA </t>
  </si>
  <si>
    <t xml:space="preserve">PRESTACIÓN DE SERVICIOS PROFESIONALES PARA ACOMPAÑAR LA ATENCIÓN INTEGRAL Y PROVISIONAL DE LAS NECESIDADES BÁSICAS DE NIÑOS, NIÑAS Y ADOLESCENTES QUE SE ENCUENTREN EN SITUACIÓN DE RIESGO Y/O VULNERABILIDAD Y QUE SEAN REMITIDOS POR LAS COMISARÍAS DE FAMILIA E INSPECTORES DE PERMANENCIA  DEL MUNICIPIO DE ITAGÜÍ. </t>
  </si>
  <si>
    <t>AM-064-2020</t>
  </si>
  <si>
    <t xml:space="preserve"> LAVERDE GÓMEZ DANIELA
</t>
  </si>
  <si>
    <t>PRESTACIÓN DE SERVICIOS DE APOYO A LA GESTIÓN  PARA EL FORTALECIMIENTO DE LA IMAGEN INSTITUCIONAL, LA CREACIÓN DE CAMPAÑAS Y LA ILUSTRACIÓN DE PIEZAS INFORMATIVAS QUE PERMITAN LA DIFUSIÓN DE LAS ACTIVIDADES DE LA ADMINISTRACIÓN MUNICIPAL DE ITAGÜÍ.</t>
  </si>
  <si>
    <t>SGM-065-2020</t>
  </si>
  <si>
    <t xml:space="preserve">ARANGO VÁSQUEZ MARIA EUGENIA </t>
  </si>
  <si>
    <t>ARRENDAMIENTO DE INMUEBLEPARA EL COMANDO DE LA POLICIA MILITARDEL EJERCITO EN EL MUNICIPIO DE ITAGUI,UBICADO EN LA CARRERA 68 N.67-06 CON FOLIO DE MATRICULA INMOBILIARIA N. 001-133138</t>
  </si>
  <si>
    <t>SI-066-2020</t>
  </si>
  <si>
    <t xml:space="preserve"> PEREZ RINCON GERMAN DARIO</t>
  </si>
  <si>
    <t>PRESTACIÓN DE SERVICIOS PROFESIONALES COMO INGENIERO ELECTRICISTA, EN ASESORÍA Y ACOMPAÑAMIENTO DE LAS ACTIVIDADES RELACIONADAS CON EL ÁREA ELÉCTRICA Y QUE HACEN PARTE DE LOS PROCESOS, PROGRAMAS Y PROYECTOS DESARROLLADOS POR LA SECRETARÍA DE INFRAESTRUCTURA.</t>
  </si>
  <si>
    <t>AM-067-2020</t>
  </si>
  <si>
    <t>EVENTOS, PROVISIONES Y DISTRIBUCIONES LA MAYORISTA S.A.S.</t>
  </si>
  <si>
    <t>901180925-7</t>
  </si>
  <si>
    <t>PRESTACIÓN DE SERVICIOS DE APOYO A LA GESTIÓN PARA REALIZAR ACTIVIDADES OPERATIVAS Y LOGÍSTICAS NECESARIAS EN LOS EVENTOS INSTITUCIONALES QUE SURJAN POR PARTE DEL DESPACHO DEL ALCALDE</t>
  </si>
  <si>
    <t>SI-069-2020</t>
  </si>
  <si>
    <t xml:space="preserve"> MARTINEZ VARGAS JULIAN ANDRES</t>
  </si>
  <si>
    <t xml:space="preserve">PRESTACIÓN DE SERVICIOS PROFESIONALES EN ÁREAS AFINES A LA INGENIERÍA PARA ACOMPAÑAR LA SECRETARÍA DE INFRAESTRUCTURA EN LA ACTUALIZACIÓN DEL INVENTARIO DE REDES DE SERVICIOS PÚBLICOS DEL MUNICIPIO DE ITAGÜÍ.  </t>
  </si>
  <si>
    <t>AM-071-2020</t>
  </si>
  <si>
    <t xml:space="preserve">CANO LONDOÑO LAURA </t>
  </si>
  <si>
    <t>PRESTACIÓN DE SERVICIOS PROFESIONALES PARA FORTALECER LA ESTRATEGIA DE PRENSA DE LA ENTIDAD, MEJORAR LA DIVULGACIÓN DE LA INFORMACIÓN DE LAS ACTIVIDADES REALIZADAS POR LA ADMINISTRACIÓN MUNICIPAL Y AUMENTAR EL CONOCIMIENTO DE LA COMUNIDAD SOBRE LAS ACCIONES DE GOBIERNO</t>
  </si>
  <si>
    <t>SMA-072-2020</t>
  </si>
  <si>
    <t>PRESTACIÓN DE SERVICIOS PROFESIONALES PARA PROMOVER LA ADOPCIÓN DE LOS ANIMALES QUE SON ATENDIDOS POR EL PROGRAMA DE BIENESTAR ANIMAL, DESARROLLAR ESTRATEGIAS PEDAGÓGICAS SOBRE LA TENENCIA RESPONSABLE DE ANIMALES SILVESTRES Y DOMÉSTICOS, Y ATENDER Y ALOJAR LOS ANIMALES QUE SE ENCUENTREN EN SITUACIÓN DE VULNERABILIDAD EN EL MUNICIPIO DE ITAGÜÍ</t>
  </si>
  <si>
    <t>AM-074-2020</t>
  </si>
  <si>
    <t>1036654551-5</t>
  </si>
  <si>
    <t>PRESTACION DE SERVICIOS PROFESIONALES DE UN COMUNICADOR COMO APOYO A LA OFICINA ASESORA DE COMUNICACIONES EN LA REALIZACION DE CONTENIDOS PARA MEDIOS AUDIOVISUALES Y DIGITALES,REGISTRO FOTOGRAFICO,ACOMPAÑAMKIENTO A EVENTOS INSTITUCIONALES Y DIFUSION DE LAAS DIFERENTES ACCIONES DE GOBIERNO DEL MUNICIPIO DE ITAGUI</t>
  </si>
  <si>
    <t>AM-075-2020</t>
  </si>
  <si>
    <t>JIMENEZ GALLO ALEJANDRO</t>
  </si>
  <si>
    <t>1152189297-5</t>
  </si>
  <si>
    <t>PRESTACION DE SERVICIOS DE APOYO A LA GESTION DE LA OFICINA DE COMUNICACIONES, EN EL ACOMPAÑAMIENTO EN TEREAS OPERATIVAS A EVENTOS Y CEREMONIAS , PARA ASISTIR EN LO FREQUERIDO A LOS EVENTOS DE LA ALCALDIA DE ITAGUI</t>
  </si>
  <si>
    <t xml:space="preserve">26 DIAS Y 10 MESES </t>
  </si>
  <si>
    <t>SH-076-2020</t>
  </si>
  <si>
    <r>
      <t xml:space="preserve">PRESTACIÓN DE SERVICIOS PROFESIONALES Y ACOMPAÑAMIENTO EN ACTIVIDADES PROPIAS DE INSTRUMENTACIÓN, TRÁMITE, Y PROYECCIÓN DE ACTUACIONES EN LOS PROCESOS ADMINISTRATIVOS DE COBRO COACTIVO, NOTIFICACIÓN DE ESTADOS DE CUENTA POR DERECHOS DE TRÁNSITO DE SEÑALIZACIÓN Y SISTEMATIZACIÓN </t>
    </r>
    <r>
      <rPr>
        <sz val="9"/>
        <rFont val="Calibri"/>
        <family val="2"/>
      </rPr>
      <t>Y REPRESENTACIÓN DE LA ENTIDAD EN PROCESOS DE INSOLVENCIA DE PERSONA NATURAL NO COMERCIANTE, PROCESOS CONCURSALES Y DE DESAFECTACIÓN A VIVIENDA FAMILIAR EN EL MUNICIPIO DE ITAGÜÍ DURANTE LA VIGENCIA 2020.</t>
    </r>
  </si>
  <si>
    <t xml:space="preserve">27 DIAS Y 10 MESES </t>
  </si>
  <si>
    <t>SEYC-077-2020</t>
  </si>
  <si>
    <t xml:space="preserve">SECRETARIA DE EDUCACION </t>
  </si>
  <si>
    <t>PROYECTOS CON INGENIERIA S.A.S</t>
  </si>
  <si>
    <t>ARRENDAMIENTO  DE ESTRUCTURAS MÓVILES DEBIDAMENTE EQUIPADAS  Y ADECUADAS COMO AULAS PROVISIONALES PARA EL FUNCIONAMIENTO DE LAS INSTITUCIONES EDUCATIVAS LOS GÓMEZ SEDE PRINCIPAL, AVELINO SALDARRIAGA SEDE PRINCIPAL Y LAS TRES SEDES DE CIUDAD ITAGÜÍ EN EL AÑO 2020</t>
  </si>
  <si>
    <t xml:space="preserve">SI-078-2020 </t>
  </si>
  <si>
    <t>TORRES AGUDELO MAURICIO ALBERTO</t>
  </si>
  <si>
    <t>70328357-8</t>
  </si>
  <si>
    <t>PRESTACIÓN DE SERVICIOS PROFESIONALES PARA ASESORAR Y ACOMPAÑAR JURÍDICAMENTE LOS PROCESOS, PROGRAMAS Y PROYECTOS DESARROLLADOS POR LA SECRETARÍA DE INFRAESTRUCTURA</t>
  </si>
  <si>
    <t>DAP-079-2020</t>
  </si>
  <si>
    <t xml:space="preserve">RICARDO ANDRÉS MOLINA SUAREZ.  </t>
  </si>
  <si>
    <t>79960175-6</t>
  </si>
  <si>
    <t>PRESTACIÓN DE SERVICIOS PROFESIONALES PARA BRINDAR ACOMPAÑAMIENTO AL DEPARTAMENTO ADMINISTRATIVO DE PLANEACIÓN, EN LA ELABORACIÓN DEL PLAN DE DESARROLLO “ITAGÜÍ CIUDAD DE OPORTUNIDADES 2020-2023</t>
  </si>
  <si>
    <t xml:space="preserve">4 MESES </t>
  </si>
  <si>
    <t>DAP-080-2020</t>
  </si>
  <si>
    <r>
      <rPr>
        <sz val="9"/>
        <color indexed="63"/>
        <rFont val="Calibri"/>
        <family val="2"/>
      </rPr>
      <t xml:space="preserve">LATORRE FORERO HERNANDO </t>
    </r>
    <r>
      <rPr>
        <sz val="9"/>
        <color indexed="8"/>
        <rFont val="Calibri"/>
        <family val="2"/>
      </rPr>
      <t xml:space="preserve">  </t>
    </r>
  </si>
  <si>
    <t>19260745-2</t>
  </si>
  <si>
    <t>PRESTACIÓN DE SERVICIOS PROFESIONALES EN LA COORDINACIÓN PROPIA DEL  ACOMPAÑAMIENTO Y SOPORTE AL DEPARTAMENTO ADMINISTRATIVO DE PLANEACIÓN, EN LA ELABORACIÓN DEL PLAN DE DESARROLLO “ITAGÜÍ CIUDAD DE OPORTUNIDADES 2020-2023</t>
  </si>
  <si>
    <t xml:space="preserve">5 MESES </t>
  </si>
  <si>
    <t>DAP-081-2020</t>
  </si>
  <si>
    <t xml:space="preserve"> VILLEGAS DUQUE DIANA PATRICIA</t>
  </si>
  <si>
    <t>1036606706-5</t>
  </si>
  <si>
    <t>DAP-082-2020</t>
  </si>
  <si>
    <t>DUQUE CALLE LINA PATRICIA</t>
  </si>
  <si>
    <t>43735595-1</t>
  </si>
  <si>
    <t>DAP-083-2020</t>
  </si>
  <si>
    <t xml:space="preserve">MIRANDA AGUDELO MONICA ALEXANDRA </t>
  </si>
  <si>
    <t>43688768-7</t>
  </si>
  <si>
    <t>PRESTACIÓN DE SERVICIOS PROFESIONALES PARA BRINDAR ACOMPAÑAMIENTO AL DEPARTAMENTO ADMINISTRATIVO DE PLANEACIÓN, EN LA ELABORACIÓN DEL PLAN DE DESARROLLO “ITAGÜÍ CIUDAD DE OPORTUNIDADES 2020-2023”</t>
  </si>
  <si>
    <t>SSYPS-084-2020</t>
  </si>
  <si>
    <t xml:space="preserve">SECRETARIA DE SALUD Y PROTECCION SOCIAL </t>
  </si>
  <si>
    <t>PRESTACIÓN DE SERVICIOS PROFESIONALES PARA SOPORTAR LA GESTIÓN INTEGRAL DE LA SECRETARÍA DE SALUD Y PROTECCIÓN SOCIAL, ESPECIFICAMENTE EN SU COMPONENTE DE PRESTACIÓN DE SERVICIOS DE SALUD A LA POBLACIÓN POBRE NO ASEGURADA</t>
  </si>
  <si>
    <t xml:space="preserve">20 DIAS Y 10 MESES </t>
  </si>
  <si>
    <t>SJ-085-2020</t>
  </si>
  <si>
    <t xml:space="preserve">PRESTACIÓN DE SERVICIOS PROFESIONALES EN LA ASESORIA DEL PROCESO DE SUPERVISIÓN DEL CONTRATO DE CONCESIÓN 250-OAJ-2006, A LA SECRETARIA DE MOVILIDAD Y EN LA IMPLEMENTACIÓN DE LA LEY 1730 DE 2014 DEL MUNICIPIO DE ITAGÜÍ. </t>
  </si>
  <si>
    <t>SSYPS-086-2020</t>
  </si>
  <si>
    <t xml:space="preserve"> VILLA GARCÍA SERGIO ANDRÉS</t>
  </si>
  <si>
    <t>DAP-087-2020</t>
  </si>
  <si>
    <t xml:space="preserve"> GOMEZ ESTRADA KEVIN LEANDRO</t>
  </si>
  <si>
    <t>PRESTACIÓN DE SERVICIOS DE APOYO A LA GESTIÒN PARA BRINDAR SOPORTE AL DEPARTAMENTO ADMINISTRATIVO DE PLANEACIÓN, EN LA ELABORACIÓN DEL PLAN DE DESARROLLO “ITAGÜÍ CIUDAD DE OPORTUNIDADES 2020-2023.</t>
  </si>
  <si>
    <t>AM-088-2020</t>
  </si>
  <si>
    <t>RESTREPO SANCHEZ SANTIAGO</t>
  </si>
  <si>
    <t>1037586666-5</t>
  </si>
  <si>
    <t>PRESTACIÓN DE SERVICIOS PROFESIONALES DE INGENIERO INFORMÁTICO PARA EL SOPORTE Y MANTENIMIENTO ESPECIALIZADO DE LA INFRAESTRUCTURA TECNOLOGICA BASADOS EN LOS PRODUCTOS DE SERVICIOS DE VIRTUALIZACIÓN Y SEGURIDAD PERIMETRAL, QUE SOPORTAN LOS SERVICIOS DE RED DE LA ENTIDAD, VELANDO SIEMPRE POR SU ADECUADO DIMENSIONAMIENTO Y FUNCIONAMIENTO FRENTE A LOS ADELANTOS TECNOLÓGICOS DEL ENTORNO.</t>
  </si>
  <si>
    <t>320 DIAS</t>
  </si>
  <si>
    <t>DAP-089-2020</t>
  </si>
  <si>
    <t xml:space="preserve"> MEJÍA WILMAR DE JESÚS  </t>
  </si>
  <si>
    <t>98622021-0</t>
  </si>
  <si>
    <t>PRESTACIÓN DE SERVICIOS PROFESIONALES PARA BRINDAR ACOMPAÑAMIENTO AL DEPARTAMENTO ADMINISTRATIVO DE PLANEACIÓN, EN LA ELABORACIÓN DEL PLAN DE DESARROLLO “ITAGÜÍ CIUDAD DE OPORTUNIDADES 2020-2023.</t>
  </si>
  <si>
    <t>SSYPS-090-2020</t>
  </si>
  <si>
    <t xml:space="preserve"> ZAPATA ALZATE JOHNY ALONSO</t>
  </si>
  <si>
    <t>PRESTACIÓN DE SERVICIOS PROFESIONALES PARA APOYAR LOS PROCESOS DE MONITOREO Y EVALUACIÓN AL CUMPLIMIENTO DE LA EJECUCIÓN DE LAS ACTIVIDADES DE PROTECCIÓN ESPECÍFICA Y DETECCIÓN TEMPRANA CORRESPONDIENTE A LA INFORMACIÓN DE LA RESOLUCIÓN 4505 DE 2012, RESOLUCIÓN 3280 DEL 2018 (RIAS) Y CIRCULAR 006 DEL 2011 RÉGIMEN SUBSIDIADO O LA QUE HAGA SUS VECES DEL MUNICIPIO DE ITAGÜÍ</t>
  </si>
  <si>
    <t>SSYPS-091-2020</t>
  </si>
  <si>
    <t xml:space="preserve">ROMAN SANCHEZ MONICA MARIA </t>
  </si>
  <si>
    <t>PRESTACIÓN DE SERVICIOS PROFESIONALES PARA GERENCIAR LOS SISTEMAS DE INFORMACIÓN PARA EL APOYO DE LA GESTIÓN DE LA SALUD PÚBLICA DE LA SECRETARÍA DE SALUD Y PROTECCIÓN SOCIAL.</t>
  </si>
  <si>
    <t>AM-092-2020</t>
  </si>
  <si>
    <t>CODWEB S.A.S.</t>
  </si>
  <si>
    <t>901144915-0</t>
  </si>
  <si>
    <t xml:space="preserve">OBJETO: PRESTACIÓN DE SERVICIOS PROFESIONALES DE ASESORÍA Y ACOMPAÑAMIENTO PARA LA IMPLEMENTACIÓN DE LA POLÍTICA DE GOBIERNO DIGITAL ACORDE CON LOS LINEAMIENTOS DEL DECRETO 1008 DE 2018 Y LOS PROYECTOS INVESTIGACIÓN, DESARROLLO E INNOVACIÓN  Y EL SOPORTE, MANTENIMIENTO DEL SISGED EN EL MUNICIPIO DE ITAGÜÍ. </t>
  </si>
  <si>
    <t>AM-093-2020</t>
  </si>
  <si>
    <t xml:space="preserve">PRESTACIÓN DE SERVICIOS PROFESIONALES PARA SOPORTAR Y AFIANZAR EL DESARROLLO DE APLICACIONES Y SOLUCIONES TECNOLÓGICAS EN LA DIRECCIÓN ADMINISTRATIVA DE LAS TECNOLOGÍAS Y SISTEMAS DE LA INFORMACIÓN Y LAS COMUNICACIONES DEL MUNICIPIO DE ITAGÜÍ. </t>
  </si>
  <si>
    <t>SSYPS-094-2020</t>
  </si>
  <si>
    <t xml:space="preserve"> PALACIO ARANGO MARIA DEL CARMEN   </t>
  </si>
  <si>
    <t>PRESTACIÓN DE SERVICIOS PROFESIONALES PARA APOYAR LA IMPLEMENTACIÓN Y EJECUCIÓN DEL SISTEMA DE EMERGENCIAS MÉDICAS -SEM- LIDERADO POR LA SECRETARÍA DE SALUD Y PROTECCIÓN SOCIAL.</t>
  </si>
  <si>
    <t>SPIS-095-2020</t>
  </si>
  <si>
    <t>SANCHEZ ALVAREZ SANDRA MILENA</t>
  </si>
  <si>
    <t>43221167-6</t>
  </si>
  <si>
    <t>PRESTACIÓN DE SERVICIOS PROFESIONALES PARA EL ACOMPAÑAMIENTO Y SOPORTE DEL DESARROLLO SOCIAL DE LA COMUNIDAD DEL MUNICIPIO DE ITAGUI.</t>
  </si>
  <si>
    <t xml:space="preserve">15 DIAS Y 10 MESES </t>
  </si>
  <si>
    <t>SH-096-2020</t>
  </si>
  <si>
    <t>PRESTACIÓN DE SERVICIOS PROFESIONALES EN ACOMPAÑAMIENTO A LAS ACTIVIDADES PROPIAS DE GESTIÓN, TRÁMITE Y PROYECCIÓN DE ACTUACIONES EN GENERAL, COMO EN LA CONTINUIDAD DEL PROGRAMA LIQUIDACIONES PROVISIONALES CONSAGRADAS EN LA LEY 1819 DE 2016, EN LOS PROCESOS ATENDIDOS POR LA SUBSECRETARÍA DE GESTIÓN DE RENTAS Y LA OFICINA DE FISCALIZACIÓN, CONTROL Y COBRO PERSUASIVO DEL MUNICIPIO DE ITAGÜÍ EN EL AÑO 2020</t>
  </si>
  <si>
    <t xml:space="preserve">19 DIAS Y 10 MESES </t>
  </si>
  <si>
    <t>SGM-097-202</t>
  </si>
  <si>
    <t>EMPRESA PARA LA SEGURIDAD URBANA - ESU</t>
  </si>
  <si>
    <t>890984761-8</t>
  </si>
  <si>
    <t xml:space="preserve">CONTRATO INTERADMINISTRATIVO DE ADMINISTRACIÓN DELEGADA DE LOS RECURSOS PARA LA PRESTACIÓN DEL SERVICIO INTEGRAL DE VIGILANCIA Y SEGURIDAD PRIVADA EN LAS INSTITUCIONES EDUCATIVAS, SEDES CENTRALIZADAS Y DESCENTRALIZADAS DEL MUNICIPIO DE ITAGÜÍ. </t>
  </si>
  <si>
    <t xml:space="preserve">19 DIAS Y 4 MESES </t>
  </si>
  <si>
    <t>DAP-098-2020</t>
  </si>
  <si>
    <t>JUAN CAMILO TAMAYO FLOREZ</t>
  </si>
  <si>
    <t>1036641086-5</t>
  </si>
  <si>
    <t>PRESTACIÓN DE SERVICIOS DE APOYO A LA GESTIÓN PARA BRINDAR SOPORTE AL DEPARTAMENTO ADMINISTRATIVO DE PLANEACIÓN, EN EL PROCESO DE LA ELABORACIÓN DEL PLAN DE DESARROLLO “ITAGÜÍ CIUDAD DE OPORTUNIDADES 2020-2023</t>
  </si>
  <si>
    <t>DAP-099-2020</t>
  </si>
  <si>
    <t>BOTERO RIVERA JOSE MANUEL</t>
  </si>
  <si>
    <t>98553974-8</t>
  </si>
  <si>
    <t>AM-100-2020</t>
  </si>
  <si>
    <t xml:space="preserve"> HERNANDEZ  OSORIO JULIAN</t>
  </si>
  <si>
    <t>PRESTACIÓN DE SERVICIOS PROFESIONALES PARA SOPORTAR Y AFIANZAR EL DESARROLLO DE APLICACIONES Y SOLUCIONES TECNOLÓGICAS EN LA DIRECCIÓN ADMINISTRATIVA DE LAS TECNOLOGÍAS Y SISTEMAS DE LA INFORMACIÓN Y LAS COMUNICACIONES DEL MUNICIPIO DE ITAGÜÍ</t>
  </si>
  <si>
    <t xml:space="preserve">17 DIAS Y 10 MESES </t>
  </si>
  <si>
    <t>SEYC-102-2020</t>
  </si>
  <si>
    <t xml:space="preserve">UNE EPM TELECOMUNICACIONES S.A. </t>
  </si>
  <si>
    <t>CONTRATO INTERADMINISTRATIVO PARA PROVEER UNA SOLUCIÓN DE CONECTIVIDAD A INTERNET Y SEGURIDAD A LAS I.E DEL MUNICIPIO DE ITAGÜÍ DE ACUERDO CON LOS LINEAMIENTOS DEL MINISTERIO DE EDUCACIÓN NACIONAL A TRAVÉS DEL PROGRAMA CONEXIÓN TOTAL</t>
  </si>
  <si>
    <t xml:space="preserve">16 DIAS Y 9 MESES </t>
  </si>
  <si>
    <t>SEYC-103-2020</t>
  </si>
  <si>
    <t xml:space="preserve">CORPORACIÓN COMUNIQUÉMONOS.  </t>
  </si>
  <si>
    <t xml:space="preserve">PRESTACIÓN DE SERVICIOS DE APOYO A LA GESTIÓN PARA REALIZAR ACTIVIDADES ASISTENCIALES DE SEGUIMIENTO AL PROCESO DE MATRÍCULA DE LAS INSTITUCIONES EDUCATIVAS PUBLICAS Y PRIVADAS Y CENTROS EDUCATIVOS PRIVADOS DEL MUNICIPIO DE ITAGUI, DURANTE EL AÑO 2020. </t>
  </si>
  <si>
    <t>SEYC-104-2020</t>
  </si>
  <si>
    <t xml:space="preserve">MICROCINCO Y CIA LTDA.   </t>
  </si>
  <si>
    <t>PRESTAR SOPORTE TÉCNICO PARA EL BUEN FUNCIONAMIENTO DE LAS PLATAFORMAS E INFRAESTRUCTURA TECNOLÓGICA DE LAS VEINTICUATRO (24) INSTITUCIONES EDUCATIVAS OFICIALES DEL MUNICIPIO DE ITAGÜÍ Y EL CITY LAB, REALIZAR EL MANTENIMIENTO PREVENTIVO Y CORRECTIVO DE LOS EQUIPOS TECNOLÓGICOS QUE HACEN PARTE DE ELLA Y BRINDAR ASISTENCIA  Y RESPUESTA OPORTUNA EN CASO DE FALLAS TÉCNICAS DE LAS REDES DE DATOS, REDES ELÉCTRICAS, SISTEMAS OPERATIVOS, SERVIDORES, HARDWARE Y SOFTWARE</t>
  </si>
  <si>
    <t>SGM-105-2020</t>
  </si>
  <si>
    <t xml:space="preserve">VALLEJO ARISTIZÁBAL CATALINA SOFÍA </t>
  </si>
  <si>
    <t>PRESTACIÓN DE SERVICIOS PROFESIONALES DE MÉDICO PARA ACOMPAÑAR Y APOYAR A LA ENTIDAD EN LAS ACTIVIDADES LLEVADAS A CABO EN LA DIRECCIÓN DEL POSCONFLICTO Y LA RECONCILIACIÓN, EL CENTRO DE ATENCIÓN A VÍCTIMAS Y EL CENTRO DE ATENCIÓN PENAL INTEGRAL CAPI DEL MUNICIPIO DE ITAGÜÍ.</t>
  </si>
  <si>
    <t xml:space="preserve">16 DIAS Y 10 MESES </t>
  </si>
  <si>
    <t>SJ-106-2020</t>
  </si>
  <si>
    <t xml:space="preserve">LEGIS EDITORES S.A. </t>
  </si>
  <si>
    <t>SUSCRIPCIÓN A PUBLICACIONES EN MEDIO IMPRESO Y ELECTRÓNICAS ESPECIALIZADAS EN MATERIA JURÍDICA Y CONTABLE CON ACTUALIZACIÓN PERMANENTE EN INTERNET ACTIVADAS POR DIRECCIÓN IP PARA CONSULTA DE LA ENTIDAD</t>
  </si>
  <si>
    <t xml:space="preserve">12 MESES </t>
  </si>
  <si>
    <t>SC-107-2020</t>
  </si>
  <si>
    <t>SECRETARIA DE COMUNICACIONES</t>
  </si>
  <si>
    <t>ESTRELLA GRUPO EMPRESARIAL</t>
  </si>
  <si>
    <t xml:space="preserve">CONTRATO DE PRESTACIÓN DE SERVICIOS DE APOYO A LA GESTIÓN PARA LA PROMOCIÓN Y DIFUSIÓN DE NOTICIAS, PROYECTOS, CAMPAÑAS, ESTRATEGIAS Y ACTIVIDADES PROPIAS DE LA ADMINISTRACIÓN MUNICIPAL A TRAVÉS DE DIFERENTES MEDIOS Y CANALES DE COMUNICACIÓN MASIVA </t>
  </si>
  <si>
    <t>13 DIAS Y 10 MESES</t>
  </si>
  <si>
    <t>SGM-108-2020</t>
  </si>
  <si>
    <t>PRESTACIÓN DE SERVICIOS DE APOYO A LA GESTIÓN PARA SOPORTAR A LA ENTIDAD EN LA REALIZACIÓN DE ACTIVIDADES ASISTENCIALES PARA LOS SERVICIOS EXEQUIALES SEGÚN ESPECIFICACIONES TÉCNICAS PARA CADÁVERES DE PERSONAS DE ESCASOS RECURSOS ECONÓMICOS Y PARA CADÁVERES SIN IDENTIFICACIÓN (N.N.).</t>
  </si>
  <si>
    <t xml:space="preserve">SJ-109-2020 </t>
  </si>
  <si>
    <r>
      <t xml:space="preserve">SANTAMARIA PUERTA OSCAR DAVID </t>
    </r>
    <r>
      <rPr>
        <sz val="11"/>
        <color indexed="8"/>
        <rFont val="Arial"/>
        <family val="2"/>
      </rPr>
      <t xml:space="preserve"> </t>
    </r>
  </si>
  <si>
    <t>1037388974-1</t>
  </si>
  <si>
    <t>PRESTACIÓN DE SERVICIOS PROFESIONALES DE ASESORÍA JURÍDICA Y REPRESENTACIÓN JUDICIAL ESPECIALIZADA DE CARÁCTER PENAL Y DEMÁS ASUNTOS LEGALES ASIGNADOS, EN ARAS DE IMPACTAR EL PROYECTO DE FORTALECIMIENTO DE LA LEGALIDAD Y OPORTUNIDAD DE LA GESTIÓN ADMINISTRATIVA DE LA SECRETARÍA JURÍDICA DEL MUNICIPIO DE ITAGÜÍ</t>
  </si>
  <si>
    <t>SSA-110-2020</t>
  </si>
  <si>
    <t xml:space="preserve"> RAMIREZ HIGUITA GLADIS ELENA </t>
  </si>
  <si>
    <t>21677158-7</t>
  </si>
  <si>
    <t xml:space="preserve">ARRENDAMIENTO DE UNA CASETA METÁLICA CON UN ÁREA DE 2X1 M2, PARA VENTA DE COMESTIBLES Y BEBIDAS, SITUADA EN EL BARRIO SAN FRANCISCO DEL MUNICIPIO DE ITAGÜÍ. COMUNA 10 ENTRE LAS CALLES 27 Y 28, AL FRENTE DE LA IGLESIA SAN FRANCISCO DE PAULA. </t>
  </si>
  <si>
    <t xml:space="preserve">6 MESES </t>
  </si>
  <si>
    <t>SF-111-2020</t>
  </si>
  <si>
    <t>SECRETARIA DE LA FAMILIA</t>
  </si>
  <si>
    <t>PRESTACIÓN DE SERVICIOS PROFESIONALES PARA LA ATENCIÓN Y PROMOCIÓN DE LOS DERECHOS DE LA POBLACIÓN EN SITUACIÓN DE DISCAPACIDAD, CUIDADORES Y FAMILIA DEL MUNICIPIO DE ITAGÜÍ</t>
  </si>
  <si>
    <t>SG-112-2020</t>
  </si>
  <si>
    <t xml:space="preserve">SECRETARIA GENERAL </t>
  </si>
  <si>
    <t xml:space="preserve">HERNANDEZ GONZALEZ LUIS NORBERTO </t>
  </si>
  <si>
    <t>PRESTACION DE SERVICIOS DE APOYO A LA GESTIÓN PARA REALIZAR ACTIVIDADES ASISTENCIALES Y ADMINISTRATIVAS QUE ADELANTA LA REGISTRADURIA ESPECIAL DEL ESTADO CIVIL DEL MUNICIPIO DE ITAGUI</t>
  </si>
  <si>
    <t>SG-113-2020</t>
  </si>
  <si>
    <t>YEPES BARTOLO SANDRA INÉS</t>
  </si>
  <si>
    <t>SEYC-114-2020</t>
  </si>
  <si>
    <t xml:space="preserve">GMA DIGITAL S.A.S. </t>
  </si>
  <si>
    <t>PRESTACIÓN SOFTWARE COMO SERVICIO (SaaS) PARA LA PLATAFORMA INFORMÁTICA, PARA ALMACENAMIENTO, AUTOMATIZACIÒN Y ADMINISTRACIÒN DE LA INFORMACIÒN DE LAS INSTITUCIONES EDUCATIVAS OFICIALES Y LA SECRETARÍA DE EDUCACIÓN Y CULTURA DEL MUNICIPIO DE ITAGÜÍ DURANTE LA VIGENCIA 2020</t>
  </si>
  <si>
    <t>280 DIAS</t>
  </si>
  <si>
    <t>SVH-115-2020</t>
  </si>
  <si>
    <t xml:space="preserve"> GARCÍA ROLDÁN JEFFERY</t>
  </si>
  <si>
    <t>43187554-8</t>
  </si>
  <si>
    <t xml:space="preserve">PRESTACIÓN DE SERVICIOS PROFESIONALES PARA ACOMPAÑAR A LA SECRETARÍA DE VIVIENDA Y HÁBITAT EN LA ESTRUCTURACIÓN Y EJECUCIÓN DE LOS PROGRAMAS DE VIVIENDA.   </t>
  </si>
  <si>
    <t>SSYPS-116-2020</t>
  </si>
  <si>
    <t xml:space="preserve">E.S.E. HOSPITAL DEL SUR “GABRIEL JARAMILLO PIEDRAHITA”.
</t>
  </si>
  <si>
    <t>PRESTACIÓN DE SERVICIOS PARA DESARROLLAR EL PLAN DE INTERVENCIONES COLECTIVAS -PIC- DE SALUD PÚBLICA, SEGÚN LINEAMIENTOS NACIONALES, DEPARTAMENTALES Y MUNICIPALES EN EL MUNICIPIO DE ITAGÜÍ.</t>
  </si>
  <si>
    <t>129 DIAS</t>
  </si>
  <si>
    <t>SSA-117-2020</t>
  </si>
  <si>
    <t xml:space="preserve">LEONES FÚTBOL CLUB S.A. </t>
  </si>
  <si>
    <t>PRESTACIÓN DE SERVICIOS PROFESIONALES COMO INGENIERO  EN APOYO A LA SUPERVISIÓN  Y  ACTIVIDADES PROPIAS DE LA GESTIÓN EN EL ÁREA AMBIENTAL, QUE HACEN PARTE DE LOS PROCESOS, PROGRAMAS Y PROYECTOS DESARROLLADOS POR LA SECRETARÍA DE INFRAESTRUCTURA DEL MUNICIPIO DE ITAGUI</t>
  </si>
  <si>
    <t>SF-119-2020</t>
  </si>
  <si>
    <t xml:space="preserve">CORREA PIEDRAHITA VALENTINA </t>
  </si>
  <si>
    <t>1036642310-5</t>
  </si>
  <si>
    <t>PRESTACIÓN DE SERVICIOS DE APOYO A LA GESTIÓN PARA BRINDAR  SOPORTE EN LAS ACTIVIDADES ASISTENCIALES, ADMINISTRATIVAS Y OPERATIVAS DE LA SECRETARÍA DE LA FAMILIA  DEL MUNICIPIO DE ITAGÜÍ</t>
  </si>
  <si>
    <t xml:space="preserve">304 DIAS </t>
  </si>
  <si>
    <t>SGM-120-2020</t>
  </si>
  <si>
    <t xml:space="preserve">CORPORACION INCLUSION COLOMBIA.
</t>
  </si>
  <si>
    <t xml:space="preserve">PRESTACION DE SERVICIOS DE APOYO A LA GESTION PARA EL FORTALECIMIENTO DEL PROYECTO DE EDUCACIÓN Y CULTURA CIUDADANA, CON VIGÍAS Y GESTORES PEDAGÓGICOS DEL ESPACIO PÚBLICO, EN EL MUNICIPIO DE ITAGÜÍ.        </t>
  </si>
  <si>
    <t>SSA-121-2020</t>
  </si>
  <si>
    <t>PRESTAR LOS SERVICIOS  PARA GARANTIZAR LA INTERVENCIÓN DEL SISTEMA DE GESTIÓN, SEGURIDAD Y SALUD EN EL TRABAJO, LIDERANDO Y SOPORTANDO LAS ACCIONES PROPIAS PARA DESARROLLAR LOS EXÁMENES Y EVALUACIONES MÉDICAS EN CUMPLIMIENTO A LA RESOLUCIÓN 2346 DE 2007 DEL MINISTERIO DE LA PROTECCIÓN SOCIAL Y ACORDE AL PROFESIOGRAMA DEL MUNICIPIO DE ITAGÜÍ PARA LA VIGENCIA 2020</t>
  </si>
  <si>
    <t>SF-123-2020</t>
  </si>
  <si>
    <t xml:space="preserve">GOMEZ HENAO ADRIANA MARIA </t>
  </si>
  <si>
    <t>43189490-4</t>
  </si>
  <si>
    <t>PRESTACIÓN DE SERVICIOS PROFESIONALES PARA BRINDAR ACOMPAÑAMIENTO PSICOSOCIAL EN EL DESARROLLO DE LAS ACTIVIDADES PROPIAS DE LA SECRETARÍA DE FAMILIA</t>
  </si>
  <si>
    <t>SI-124-2020</t>
  </si>
  <si>
    <t xml:space="preserve">ARROYAVE TATIANA ARENAS </t>
  </si>
  <si>
    <t>1040751522-1</t>
  </si>
  <si>
    <t>AM-125-2020</t>
  </si>
  <si>
    <t>DUQUE VALENCIA SANTIAGO ALBERTO</t>
  </si>
  <si>
    <t>1037600369-2</t>
  </si>
  <si>
    <t>PRESTACIÓN DE SERVICIOS PROFESIONALES PARA EL SOPORTE Y MANTENIMIENTO ESPECIALIZADO DE LA INFRAESTRUCTURA TECNOLOGICA BASADOS EN LOS PRODUCTOS DE SERVICIOS DE VIRTUALIZACIÓN Y SEGURIDAD PERIMETRAL, QUE SOPORTAN LOS SERVICIOS DE RED DE LA ENTIDAD, VELANDO SIEMPRE POR SU ADECUADO DIMENSIONAMIENTO Y FUNCIONAMIENTO FRENTE A LOS ADELANTOS TECNOLÓGICOS DEL ENTORNO</t>
  </si>
  <si>
    <t>SF-126-2020</t>
  </si>
  <si>
    <t xml:space="preserve">VANEGAS VASQUEZ DIANA MILENA </t>
  </si>
  <si>
    <t>43188455-1</t>
  </si>
  <si>
    <t>SSYPS-127-2020</t>
  </si>
  <si>
    <t>CASTRILLON GOMEZ  NATALIA ANDREA</t>
  </si>
  <si>
    <t>PRESTACIÓN DE SERVICIOS DE APOYO A LA GESTIÓN DE UN TÉCNICO PROFESIONAL EN SALUD PÚBLICA, EN EL DESARROLLO OPERATIVO DEL PROGRAMA AMPLIADO DE INMUNIZACIONES PAI QUE ADELANTA EL ÁREA DE SALUD PÚBLICA DE LA  SECRETARÍA DE SALUD Y PROTECCIÓN SOCIAL</t>
  </si>
  <si>
    <t>SH-128-2020</t>
  </si>
  <si>
    <t xml:space="preserve">SISTEMAS Y ASESORIAS DE COLOMBIA S.A. -  SYAC S.A. </t>
  </si>
  <si>
    <t>CONTRATO DE PRESTACION DE SERVICIOS PARA LA ACTUALIZACION, SOPORTE, MANTENIMIENTO Y DESARROLLO REMOTO Y A DISTANCIA PARA EL SISTEMA DE INFORMACIÓN “DINÁMICA GERENCIAL ALCALDIAS” y “DINAMICA GERENCIAL HOSPITALES</t>
  </si>
  <si>
    <t>SGM-129-2020</t>
  </si>
  <si>
    <t>PSM ALIANZA S.A.S. – CONSTRUCTORA CONARTE S.A.S.</t>
  </si>
  <si>
    <t>ARRENDAMIENTO DE UN BIEN INMUEBLE LOCALIZADO EN LA CARRERA 52 D N° 83-25 (INSTALACIONES EDIFICIO VÍA LA MODA-ITAGÜÍ) DESTINADO PARA EL FUNCIONAMIENTO DE ALGUNAS DEPENDENCIAS ADSCRITAS A LA ADMINISTRACIÓN MUNICIPAL DE ITAGÜÍ Y  LAS ACCIONES DE APOYO DE UNIDADES ENCARGADAS DE LA SEGURIDAD DENTRO DEL TERRITORIO</t>
  </si>
  <si>
    <t>SH-130-2020</t>
  </si>
  <si>
    <t xml:space="preserve">PRESTACIÓN DE SERVICIOS PROFESIONALES DE ASESORÍA Y ACOMPAÑAMIENTO A LOS PROCESOS DE PREPARACIÓN, REVISIÓN, ANÁLISIS Y PRESENTACIÓN DE INFORMACIÓN CONTABLE, TRIBUTARIA Y PRESUPUESTAL DEL MUNICIPIO DE ITAGUI A LA CONTADURÍA GENERAL DE LA NACIÓN Y DE LA INFORMACIÓN EXÓGENA QUE SE RINDE A LA DIRECCIÓN DE IMPUESTOS Y ADUANAS NACIONALES (DIAN). </t>
  </si>
  <si>
    <t>AM-131-2020</t>
  </si>
  <si>
    <t>HC INTELIGENCIA DE NEGOCIOS</t>
  </si>
  <si>
    <t>PRESTACIÓN DE SERVICIOS PROFESIONALES DE INGENIERÍA ESPECIALIZADA PARA EL MANTENIMIENTO, VIGENCIA TECNOLÓGICA Y SOPORTE A LA INFRAESTRUCTURA PARA LAS APLICACIONES “GESTIÓN TRANSPARENTE Y PROCESOS JUDICIALES</t>
  </si>
  <si>
    <t>SSA-132-2020</t>
  </si>
  <si>
    <t>INMOBILIARIA VICASA</t>
  </si>
  <si>
    <t>ARRENDAMIENTO DE UN LOCAL COMERCIAL QUE CUMPLA LAS FUNCIONES DE OFICINA, PARA LA PRESTACIÓN ADECUADA Y EFICIENTE DE LOS SERVICIOS DE LA INSPECCIÓN DE POLICÍA URBANA N° 1 DE PERMANENCIA Y DE LA COMISARIA DE FAMILIA Nº 1 CENTRO, UBICADO EN LA CARRERA 51 Nº 54-28 DEL MUNICIPIO DE ITAGÜÍ, PRIMER PISO, EDIFICIO ESCOBAR ACOSTA P.H, IDENTIFICADO CON LA MATRICULA INMOBILIARIA Nº 001-1053101</t>
  </si>
  <si>
    <t>SSA-133-2020</t>
  </si>
  <si>
    <t>BAN COLOMBIA</t>
  </si>
  <si>
    <t>ARRENDAMIENTO DE UN (1) ESPACIO CON UN ÁREA DE UN (1) MT2, UBICADO DENTRO DE LAS INSTALACIONES DEL “CAMI” EN LA CARRERA 50 N° 51-55 PRIMER PISO, SECTOR SALA ATENCIÓN AL USUARIO, DESTINADO PARA LA INSTALACIÓN DE UN CAJERO AUTOMÁTICO DE BANCOLOMBIA PARA EL USO DE LA ADMINISTRACIÓN MUNICIPAL Y LA COMUNIDAD EN GENERAL</t>
  </si>
  <si>
    <t xml:space="preserve">4 años </t>
  </si>
  <si>
    <t>SSA-134-2020</t>
  </si>
  <si>
    <t xml:space="preserve">MARÍN MARTÍNEZ ALEXANDER </t>
  </si>
  <si>
    <t>1037613074-1</t>
  </si>
  <si>
    <t>ARRENDAMIENTO DE UN (1) INMUEBLE (LOCAL COMERCIAL), UBICADO EN LA DIAGONAL 38 A Nº 34-56, INTERIOR DE LA UNIDAD DEPORTIVA SAN JOSÉ CON DESTINACIÓN ESPECÍFICA DE CAFETERÍA</t>
  </si>
  <si>
    <t>DAP-135-2020</t>
  </si>
  <si>
    <t xml:space="preserve"> CUESTA SERNA AURLIN</t>
  </si>
  <si>
    <t>PRESTACIÓN DE SERVICIOS PROFESIONALES PARA BRINDAR ACOMPAÑAMIENTO AL DEPARTAMENTO ADMINISTRATIVO DE PLANEACIÓN, CONSOLIDANDO LA INFORMACIÓN PROVENIENTE DE LA ETAPA DE ELABORACIÓN DEL PLAN DE DESARROLLO “ITAGÜÍ CIUDAD DE OPORTUNIDADES 2020-2023</t>
  </si>
  <si>
    <t>AM-137-2020</t>
  </si>
  <si>
    <t>EL INSTITUTO MUNICIPAL DE CULTURA, RECREACIÓN Y DEPORTE DE ITAGÜÍ.</t>
  </si>
  <si>
    <t>901364194-0</t>
  </si>
  <si>
    <t>CONVENIO INTERADMINISTRATIVO DE ASOCIACIÓN ENTRE EL MUNICIPIO DE ITAGÜÍ Y EL INSTITUTO MUNICIPAL DE CULTURA, RECREACIÓN Y DEPORTE DE ITAGÜÍ, PARA EL DESARROLLO DE LAS ACTIVIDADES INHERENTES A LOS PROGRAMAS, PROYECTOS Y LAS ESTRATEGIAS RELACIONADAS CON LA CULTURA DEL MUNICIPIO</t>
  </si>
  <si>
    <t>SI-138-2020</t>
  </si>
  <si>
    <t xml:space="preserve">SECRETARIA DE INFRAESTRUCTURA </t>
  </si>
  <si>
    <t xml:space="preserve"> CARDONA CARDONA MIGUEL ANGEL</t>
  </si>
  <si>
    <t>95592926-0</t>
  </si>
  <si>
    <t>PRESTACIÓN DE SERVICIOS PROFESIONALES PARA SOPORTAR Y ACOMPAÑAR A LA ENTIDAD EN LOS PROCESOS, PROGRAMAS Y PROYECTOS LLEVADOS A CABO POR LA SECRETARÍA DE INFRAESTRUCTURA DEL MUNICIPIO DE ITAGÛÍ</t>
  </si>
  <si>
    <t xml:space="preserve">28 DIAS Y 9 MESES </t>
  </si>
  <si>
    <t>AM-139-2020</t>
  </si>
  <si>
    <t>INSTITUTO MUNICIPAL DE CULTURA, RECREACIÓN Y DEPORTE DE ITAGÜÍ.</t>
  </si>
  <si>
    <t>AUNAR ESFUERZOS TÉCNICOS; ECONÓMICOS Y ADMINISTRATIVOS ENTRE EL MUNICIPIO DE ITAGUI Y EL INSTITUTO MUNICIPAL DE CULTURA, RECREACIÓN Y DEPORTE  DE ITAGÜÍ CON LA FINALIDAD DE EJECUTAR LOS PROGRAMAS Y  PROYECTOS DE ACUERDO A LA POLÍTICA PÚBLICA  DEL  DEPORTE PARA GARANTIZAR LA PARTICIPACIÓN EN LA PRÁCTICA DEL DEPORTE, LA RECREACIÓN Y LA EDUCACIÓN FÍSICA EXTRAESCOLAR A LOS DIFERENTES GRUPOS  POBLACIONALES DEL MUNICIPIO DE ITAGÜÍ DURANTE LA VIGENCIA 2020</t>
  </si>
  <si>
    <t>SEYC-140-2020</t>
  </si>
  <si>
    <t xml:space="preserve">WPR GESTIÓN EN SALUD S.A.S
</t>
  </si>
  <si>
    <t>PRESTACIÓN DE SERVICIOS PROFESIONALES QUE CONTRIBUYAN AL FORTALECIMIENTO DEL PROGRAMA DE UNIDAD DE ATENCIÓN INTEGRAL (UAI) EN LAS 24 INSTITUCIONES EDUCATIVAS OFICIALES DEL MUNICIPIO DE ITAGÜÍ.</t>
  </si>
  <si>
    <t>SEC -141-2020</t>
  </si>
  <si>
    <t>SECRETARIA DE EVALUACION Y CONTROL</t>
  </si>
  <si>
    <r>
      <t xml:space="preserve"> BETANCUR CASTAÑO GUSTAVO ADOLFO</t>
    </r>
    <r>
      <rPr>
        <b/>
        <sz val="11"/>
        <color indexed="8"/>
        <rFont val="Arial"/>
        <family val="2"/>
      </rPr>
      <t xml:space="preserve"> </t>
    </r>
  </si>
  <si>
    <t>71698713-7</t>
  </si>
  <si>
    <t xml:space="preserve">PRESTACIÓN DE SERVICIOS PARA APOYAR LA EJECUCIÓN DE ESTRATEGIAS Y MECANISMOS PARA EL SEGUIMIENTO Y EVALUACIÓN DEL SISTEMA DE CONTROL INTERNO DE GESTIÓN DEL MUNICIPIO DE ITAGÜÍ. </t>
  </si>
  <si>
    <t>26 DIAS Y 9 MESES</t>
  </si>
  <si>
    <t>SF-142-2020</t>
  </si>
  <si>
    <t>COOPERATIVA MULTIACTIVA PARA LA EDUCACIÓN INTEGRAL –COOMEI-</t>
  </si>
  <si>
    <t>PRESTACIÓN DE SERVICIOS PROFESIONALES PARA LA ATENCIÓN INTEGRAL A NIÑOS Y NIÑAS EN PRIMERA INFANCIA QUE PERTENEZCAN A LA POBLACION EN CONDICIONES DE VULNERABILIDAD PARA PRESTAR EL SERVICIO DE ATENCIÓN, EDUCACION INICIAL Y CUIDADO A MENORES DE 5 AÑOS O HASTA SU INGRESO AL GRADO DE TRANSICIÓN, EN EL MARCO DE LA POLITICA DE ESTADO “DE CERO A SIEMPRE</t>
  </si>
  <si>
    <t>26 DIAS Y 8 MESES</t>
  </si>
  <si>
    <t>AM-143-2020</t>
  </si>
  <si>
    <t xml:space="preserve"> BECERRA ARAGÓN WILMAR JAVIER</t>
  </si>
  <si>
    <t>94539351-7</t>
  </si>
  <si>
    <t>PRESTACIÓN DE SERVICIOS PROFESIONALES PARA BRINDAR SOPORTE TÉCNICO  EN EL REGISTRO Y GENERACIÓN DE INFORMACIÓN DE LOS APLICATIVOS Y SISTEMAS DE INFORMACIÓN DE LA ADMINISTRACIÓN MUNICIPAL, UTILIZADOS EN LA SECRETARÍA DE HACIENDA</t>
  </si>
  <si>
    <t>22 DIAS Y 9 MESES</t>
  </si>
  <si>
    <t>SGM-144-2020</t>
  </si>
  <si>
    <t xml:space="preserve"> SERNA GONZALEZ CARLOS MARIO </t>
  </si>
  <si>
    <t>98.634.154-3</t>
  </si>
  <si>
    <t xml:space="preserve">PRESTACIÓN DE SERVICIOS DE APOYO A LA GESTIÓN PARA LA REALIZACIÓN DE ACTIVIDADES Y ACOMPAÑAMIENTO DE LOS  PROCEDIMIENTOS EN ASUNTOS DE SEGURIDAD Y CONVIVENCIA CIUDADANA DE LA SECRETARIA DE SEGURIDAD DEL MUNICIPIO DE ITAGÜÍ. </t>
  </si>
  <si>
    <t xml:space="preserve">9 MESES Y 15 DIAS </t>
  </si>
  <si>
    <t>SG-145-2020</t>
  </si>
  <si>
    <t xml:space="preserve">PRESTACIÓN DE SERVICIOS DE APOYO A LA GESTIÓN EN EL ALMACENAMIENTO, CUSTODIA DE ARCHIVOS Y CONSULTAS EN EL ARCHIVO CENTRAL DE LA ADMINISTRACIÓN MUNICIPAL DE ITAGÜÍ. </t>
  </si>
  <si>
    <t>21 DIAS Y 9 MESES</t>
  </si>
  <si>
    <t>SSA-146-2020</t>
  </si>
  <si>
    <t xml:space="preserve"> VELEZ AGUDELO JUAN CARLOS</t>
  </si>
  <si>
    <t>ARRENDAMIENTO DE UN (1) INMUEBLE (LOCAL COMERCIAL), UBICADO EN LA CARRERA 57 Nº 34-01 COLISEO DE EVENTO DITAIRES (CUBO), CON UN ÁREA DE  16 M², CON DESTINACIÓN ESPECÍFICA DE CAFETERÍA</t>
  </si>
  <si>
    <t>SEYC-147-2020</t>
  </si>
  <si>
    <t>INSTRUIMOS LIMITADA</t>
  </si>
  <si>
    <t xml:space="preserve">PRESTACIÓN DE SERVICIOS PROFESIONALES PARA SOPORTAR Y ACOMPAÑAR A LA ENTIDAD EN ACTIVIDADES QUE CONTRIBUYAN AL FORTALECIMIENTO Y PERMANENCIA ESCOLAR, EN LOS PROCESOS DE ENSEÑANZA – APRENDIZAJE DE LOS ESTUDIANTES DE LAS 24 I.E OFICIALES DEL MUNICIPIO DE ITAGÜÍ. </t>
  </si>
  <si>
    <t xml:space="preserve">19 DIAS Y 8 MESES </t>
  </si>
  <si>
    <t>SGM-148-2020</t>
  </si>
  <si>
    <t>AVANTEL S.A.S.</t>
  </si>
  <si>
    <t>PRESTACIÓN DE SERVICIOS DE COMUNICACIÓN INMEDIATA EN PLANES DE IDEN PARA LAS SECRETARIAS DE LA ADMINISTRACIÓN MUNICIPAL Y DE ASISTENTE TECNOLÓGICO PDA, PARA EL FORTALECIMIENTO DE LA GESTIÓN DE LA POLICÍA AL SERVICIO DEL MUNICIPIO DE ITAGÜÍ</t>
  </si>
  <si>
    <t>SE-149-2020</t>
  </si>
  <si>
    <t>AGENCIA DE VIAJES Y TURISMO AVIATUR S.A.S.</t>
  </si>
  <si>
    <t>PRESTACIÓN DE SERVICIOS DE APOYO A LA GESTIÓN PARA REALIZAR ACTIVIDADES LOGÍSTICAS QUE CONTRIBUYAN A LOS PROCESOS DE ENSEÑANZA-APRENDIZAJE MEDIANTE INNOVACIONES PEDAGÓGICAS DE LOS PROYECTOS EDUCATIVOS DE LAS I.E OFICIALES DEL MUNICIPIO DE ITAGÜÍ</t>
  </si>
  <si>
    <t>SSYPS-150-2020</t>
  </si>
  <si>
    <t xml:space="preserve">CARDONA SANTA EFREN </t>
  </si>
  <si>
    <t>712173360-6</t>
  </si>
  <si>
    <t>PRESTACIÓN DE SERVICIOS PROFESIONALES PARA ACOMPAÑAR Y SOPORTAR A LA SECRETARÍA DE SALUD Y PROTECCION SOCIAL EN LAS ACTIVIDADES DE INSCRIPCIÓN, INSPECCIÓN,  VIGILANCIA Y CAPACITACIÓN EN LOS FACTORES DE RIESGOS PARA LA SALUD, ASOCIADOS AL CONSUMO EN LOS DIFERENTES SUJETOS DE CONTROL EN LOS ESTABLECIMIENTOS ABIERTOS AL PÚBLICO DEL MUNICIPIO DE ITAGÜÍ</t>
  </si>
  <si>
    <t xml:space="preserve">15 DIAS Y 9 MESES </t>
  </si>
  <si>
    <t>SSYPS-151-2020</t>
  </si>
  <si>
    <t xml:space="preserve">PULIDO MARÍN LIZETH PAOLA </t>
  </si>
  <si>
    <t>1039462782-6</t>
  </si>
  <si>
    <t>PRESTACIÓN DE SERVICIOS PROFESIONALES PARA ACOMPAÑAR Y SOPORTAR A LA SECRETARÍA DE SALUD Y PROTECCIÓN SOCIAL EN LAS ACTIVIDADES DE  INSCRIPCIÓN, INSPECCIÓN,  VIGILANCIA Y CAPACITACIÓN EN FACTORES DE RIESGOS PARA LA SALUD ASOCIADOS AL AMBIENTE DE LOS ESTABLECIMIENTOS ABIERTOS AL PÚBLICO QUE SEAN SUJETO DE CONTROL DEL MUNICIPIO DE ITAGÜÍ.</t>
  </si>
  <si>
    <t>SGM-152-2020</t>
  </si>
  <si>
    <t>MANUEL ANDRES MORENO SOTO.</t>
  </si>
  <si>
    <t>71314879-3</t>
  </si>
  <si>
    <t>PRESTACIÓN DE SERVICIOS PROFESIONALES PARA SOPORTAR Y ACOMPAÑAR JURIDICAMENTE AL MUNICIPIO DE ITAGÜÍ EN LA IDENTIFICACIÓN DE AUTOMOTORES EN ASUNTOS DE HURTO, RECEPTACIÓN, FALSEDAD MARCARIA Y DEMAS QUE TENGAN RELACION CON AUTOMOTORES</t>
  </si>
  <si>
    <t>SI-153-2020</t>
  </si>
  <si>
    <t xml:space="preserve"> ESPINOSA TORO SANTIAGO ALBERTO </t>
  </si>
  <si>
    <t>1036659155-4</t>
  </si>
  <si>
    <t>PRESTACIÓN DE SERVICIOS PROFESIONALES  PARA BRINDAR ACOMPAÑAMIENTO TÉCNICO EN LA EJECUCIÓN DE LOS PROYECTOS DE ANDENES Y ESPACIO PÚBLICO DESARROLLADOS POR LA SECRETARÍA DE INFRAESTRUCTURA.</t>
  </si>
  <si>
    <t>SSYPS-154-2020</t>
  </si>
  <si>
    <t xml:space="preserve"> SOTO JARAMILLO CARLOS ANDRÉS</t>
  </si>
  <si>
    <t>1036607512-8</t>
  </si>
  <si>
    <t>PRESTACIÓN DE SERVICIOS PROFESIONALES PARA DESARROLLAR EL PROGRAMA DE CONVIVENCIA SOCIAL Y SALUD MENTAL ENFOCADO EN EL MANTENIMIENTO Y SEGUIMIENTO DE LA POLÍTICA PÚBLICA DE SALUD MENTAL LIDERADA POR LA SECRETARÍA DE SALUD Y PROTECCIÓN SOCIAL.</t>
  </si>
  <si>
    <t>SSYPS-155-2020</t>
  </si>
  <si>
    <t>BRYAN ZAPATA TORRES</t>
  </si>
  <si>
    <t>1128439240-2</t>
  </si>
  <si>
    <t>SSYPS-156-2020</t>
  </si>
  <si>
    <t xml:space="preserve"> FLOREZ POVEDA HERMES MIGUEL</t>
  </si>
  <si>
    <t>PRESTACIÓN DE SERVICIOS DE APOYO A LA GESTIÓN PARA ACOMPAÑAR Y SOPORTAR A LA SECRETARÍA DE SALUD Y PROTECCIÓN SOCIAL EN LAS ACTIVIDADES DE  INSCRIPCIÓN, INSPECCIÓN Y VIGILANCIA EN FACTORES DE RIESGOS PARA LA SALUD ASOCIADOS AL AMBIENTE DE LOS ESTABLECIMIENTOS ABIERTOS AL PÚBLICO QUE SEAN SUJETO DE CONTROL DEL MUNICIPIO DE ITAGÜÍ</t>
  </si>
  <si>
    <t>SSYPS-157-2020</t>
  </si>
  <si>
    <t xml:space="preserve"> RAMIREZ BARBOSA KELLY LUZMAR</t>
  </si>
  <si>
    <t>1090400079-6</t>
  </si>
  <si>
    <t xml:space="preserve">PRESTACIÓN DE SERVICIOS PROFESIONALES PARA ACOMPAÑAR Y SOPORTAR A LA SECRETARIA DE SALUD Y PROTECCIÓN SOCIAL EN LAS ACTIVIDADES DE INSCRIPCIÓN, INSPECCIÓN, VIGILANCIA Y CAPACITACIÓN EN FACTORES DE RIESGOS PARA LA SALUD ASOCIADOS AL CONSUMO DE LOS ESTABLECIMIENTOS ABIERTOS AL PÚBLICO QUE SEAN SUJETO DE CONTROL DEL MUNICIPIO DE ITAGÜÍ. </t>
  </si>
  <si>
    <t>SSYPS-158-2020</t>
  </si>
  <si>
    <t>LAURA ESTHER LÓPEZ ESCOBAR</t>
  </si>
  <si>
    <t>1036639494-0</t>
  </si>
  <si>
    <t>SC-159-2020</t>
  </si>
  <si>
    <t>YA TENEMOS TUS IDEAS S.AS.</t>
  </si>
  <si>
    <t>901257007-3</t>
  </si>
  <si>
    <t xml:space="preserve">9 MESES Y 6 DIAS </t>
  </si>
  <si>
    <t>SSYPS-160-2020</t>
  </si>
  <si>
    <t xml:space="preserve">CARDONA ÁLVAREZ MARIANA     </t>
  </si>
  <si>
    <t>PRESTACIÓN DE SERVICIOS PROFESIONALES PARA APOYAR INTEGRALMENTE A LA SECRETARÍA DE SALUD Y PROTECCIÓN SOCIAL EN LA EJECUCIÓN DEL PROGRAMA DE SEGURIDAD ALIMENTARIA Y NUTRICIONAL</t>
  </si>
  <si>
    <t>SGM-161-2020</t>
  </si>
  <si>
    <t xml:space="preserve">PRESTACIÓN DE SERVICIOS PROFESIONALES PARA LA EJECUCIÓN DE ACTIVIDADES DE ASESORIA, ASISTENCIA OPERATIVA Y APOYO LOGÍSTICO REQUERIDO POR LA DIRECCIÓN ADMINISTRATIVA, AUTORIDAD ESPECIAL DE POLICÍA, INTEGRIDAD URBANÍSTICA DEL MUNICIPIO DE ITAGÜÍ. </t>
  </si>
  <si>
    <t xml:space="preserve">16 DIAS CALENDARIO Y 9 MESES </t>
  </si>
  <si>
    <t>SSYPS-162-2020</t>
  </si>
  <si>
    <t>JOHN JAIRO LOAIZA ZAPATA</t>
  </si>
  <si>
    <t>PRESTACIÓN DE SERVICIOS DE APOYO A LA GESTIÓN PARA ACOMPAÑAR Y SOPORTAR A LA SECRETARÍA DE SALUD Y PROTECCIÓN SOCIAL EN LAS ACTIVIDADES DE INSCRIPCIÓN, INSPECCIÓN Y VIGILANCIA EN FACTORES DE RIESGOS PARA LA SALUD ASOCIADOS AL CONSUMO DE LOS ESTABLECIMIENTOS ABIERTOS AL PÚBLICO QUE SEAN SUJETO DE CONTROL DEL MUNICIPIO DE ITAGÜÍ</t>
  </si>
  <si>
    <t>SGM-163-2020</t>
  </si>
  <si>
    <t>LUIS FERNANDO RAMIREZ</t>
  </si>
  <si>
    <t>PRESTACIÓN DE SERVICIO PARA EL SOPORTE TÉCNICO Y OPERATIVO DEL PARQUE AUTOMOTOR DE LA ADMINISTRACIÓN MUNICIPAL DE ITAGÜÍ Y DE LOS ORGANISMOS DE SEGURIDAD Y JUSTICIA QUE PRESTAN SUS SERVICIOS EN ÉSTA CIUDAD.</t>
  </si>
  <si>
    <t>SI-164-2020</t>
  </si>
  <si>
    <t>ASCENSORES SCHINDLER DE COLOMBIA SAS</t>
  </si>
  <si>
    <t>PRESTACION DE SERVICOS PARA LA ATENCION CORRECTIVA Y PREVENTIVA INCLUYENDO REFACCIONES PARA LOS ASCENSORES MARCA SCHINDLER-ANDINO DEL MUNICIPIO DE ITAGUI AÑO 2020</t>
  </si>
  <si>
    <t>9 MESES Y 13 DIAS</t>
  </si>
  <si>
    <t>AM-165-2020</t>
  </si>
  <si>
    <t xml:space="preserve"> ARIAS VASQUEZ CARLOS MARIO </t>
  </si>
  <si>
    <t>71293213-7</t>
  </si>
  <si>
    <t>PRESTACIÓN DE SERVICIOS DE APOYO A LA GESTIÓN PARA ASISTIR A LA DIRECCION ADMINISTRATIVA DE LAS TIC CON EL  SOPORTE Y MANTENIMIENTO DE LA INFRAESTRUCTURA TECNOLÓGICA Y  COMUNICACIONES DEL MUNICIPIO DE ITAGUI</t>
  </si>
  <si>
    <t>SGM-166-2020</t>
  </si>
  <si>
    <t xml:space="preserve">CORPORACION INCLUSION COLOMBIA
</t>
  </si>
  <si>
    <t>PRESTACIÓN DE SERVICIOS DE APOYO A LA GESTIÓN PARA APOYAR A LA SECRETARIA DE GOBIERNO MUNICIPAL EN LA COORDINACIÓN DE LAS NECESIDADES REQUERIDAS POR SUS DEPENDENCIAS Y LOS ORGANISMOS DE SEGURIDAD DEL MUNICIPIO DE ITAGUI</t>
  </si>
  <si>
    <t xml:space="preserve">12 DIAS Y 9 MESES </t>
  </si>
  <si>
    <t>SSA-167-2020</t>
  </si>
  <si>
    <t>PRESTACIÓN DE SERVICIOS DE APOYO A LA GESTIÓN PARA REALIZAR ACTIVIDADES DEL PLAN INSTITUCIONAL DE BIENESTAR ESTÍMULOS E INCENTIVOS PIBEI DEL MUNICIPIO DE ITAGUI</t>
  </si>
  <si>
    <t>DAP-168-2020</t>
  </si>
  <si>
    <t xml:space="preserve">VALENCIA CASTAÑEDA LUIS FERNANDO </t>
  </si>
  <si>
    <t>SUMINISTRO DE REFRIGERIOS PARA APOYAR EL COMITÉ PERMANENTE DE ESTRATIFICACIÓN
MENSUAL DEL MUNICIPIO DE ITAGÛÍ PARA EL AÑO 2020. S</t>
  </si>
  <si>
    <t>SEYC-169-2020</t>
  </si>
  <si>
    <t>ESAL FUNDACIÓN ALIMENTARTE</t>
  </si>
  <si>
    <t>900407237-1</t>
  </si>
  <si>
    <t>AUNAR ESFUERZOS TECNICOS, ECONOMICOS Y HUMANOS PARA LA EJECUCION DE LOS PROGRAMAS DE AYUDA ALIMENTARIA Y NUTRICIONAL DEL MUNICIPIO DE ITAGUI EN EL AÑO 2020.</t>
  </si>
  <si>
    <t>SSA-170-2020</t>
  </si>
  <si>
    <t>811.044.253-8</t>
  </si>
  <si>
    <t xml:space="preserve">PRESTACIÓN DEL SERVICIO INTEGRAL DE ASEO Y CAFETERÍA INCLUYENDO EL INSUMO DE ASEO Y CAFETERÍA PARA LA ADMINISTRACIÓN CENTRAL Y SUS SEDES Y EL SERVICIO DE ASEO A LAS INSTALACIONES DE LAS INSTITUCIONES EDUCATIVAS DEL MUNICIPIO DE ITAGÜÍ”. </t>
  </si>
  <si>
    <t>SJ-171-2020</t>
  </si>
  <si>
    <t xml:space="preserve">BARRIENTOS RENDÓN ANDRÉS FELIPE </t>
  </si>
  <si>
    <t>71797507-</t>
  </si>
  <si>
    <t xml:space="preserve">PRESTACIÓN DE SERVICIOS PROFESIONALES PARA LA ASESORÍA Y ACOMPAÑAMIENTO FINANCIERO A LA GESTIÓN DE LA ALCALDÍA MUNICIPAL EN LAS DIFERENTES JUNTAS O SIMILARES EN LOS QUE PARTICIPE O HAGA PARTE. </t>
  </si>
  <si>
    <t>SI-172-2020</t>
  </si>
  <si>
    <t>MITSUBISHI ELECTRIC DE COLOMBIA LIMITADA.</t>
  </si>
  <si>
    <t>860025639-4</t>
  </si>
  <si>
    <t>PRESTACIÓN DE SERVICIOS PARA LA ATENCIÓN CORRECTIVA Y PREVENTIVA INCLUYENDO REFACCIONES PARA LOS ASCENSORES MARCA MITSUBISHI DEL MUNICIPIO DE ITAGÜ AÑO 2020</t>
  </si>
  <si>
    <t>SF-173-2020</t>
  </si>
  <si>
    <t xml:space="preserve"> OROZCO QUINTERO SEBASTIÁN</t>
  </si>
  <si>
    <t>PRESTACIÓN DE SERVICIOS PROFESIONALES DE PSICÓLOGO, PARA BRINDAR ACOMPAÑAMIENTO Y APOYO A LA SECRETARIA DE LA FAMILIA EN LA SUPERVISIÓN DEL CONTRATO SF-142-2020 ENTRE EL MUNICIPIO DE ITAGÜÌ Y LA COOPERATIVA MULTIACTIVA PARA LA EDUCACIÓN INTEGRAL –COOMEI- QUE EJECUTA EL CONVENIO INTERADMINISTRATIVO N° 0407 DE 2020, CELEBRADO ENTRE EL ICBF REGIONAL ANTIOQUIA Y EL MUNICIPIO DE ITAGÜÌ.</t>
  </si>
  <si>
    <t>AM-174-2020</t>
  </si>
  <si>
    <t>CARLOS ARTURO SARMIENTO ROYERO</t>
  </si>
  <si>
    <t>8647362-8</t>
  </si>
  <si>
    <t>PRESTACIÓN DE SERVICIOS PROFESIONALES DE UN INGENIERO DE SISTEMAS PARA EL SOPORTE, MIGRACIÓN Y DESARROLLO DE APLICACIONES EN LOS PROCESOS DE CAPTURA Y GENERACIÓN DE DATOS, Y LAS APLICACIONES SATÉLITES ASOCIADAS AL ERP DINÁMICA GERENCIAL ALCALDÍAS PARA LA SECRETARÍA DE HACIENDA</t>
  </si>
  <si>
    <t>SF-175-2020</t>
  </si>
  <si>
    <t>ANGIE LAURA QUINTERO SÁNCHEZ</t>
  </si>
  <si>
    <t>.036669480-6</t>
  </si>
  <si>
    <t>PRESTACIÓN DE SERVICIOS PROFESIONALES DE PSICÓLOGO, PARA BRINDAR ACOMPAÑAMIENTO Y APOYO A LA SECRETARIA DE LA FAMILIA EN LA SUPERVISIÓN DEL CONTRATO SF-142-2020 ENTRE EL MUNICIPIO DE ITAGÜÌ Y LA COOPERATIVA MULTIACTIVA PARA LA EDUCACIÓN INTEGRAL –COOMEI- QUE EJECUTA EL CONVENIO INTERADMINISTRATIVO N° 0407 DE 2020, CELEBRADO ENTRE EL ICBF REGIONAL ANTIOQUIA Y EL MUNICIPIO DE ITAGÜÌ</t>
  </si>
  <si>
    <t>SGM-176-2020</t>
  </si>
  <si>
    <t>E.S.E. HOSPITAL DEL SUR “GABRIEL JARAMILLO PIEDRAHITA</t>
  </si>
  <si>
    <t xml:space="preserve">CONTRATO INTERADMINISTRATIVO PARA LA ATENCIÓN MÉDICA Y LA PROVISION DE LOS RECURSOS HOSPITALARIOS NECESARIOS PARA ATENDER LA CALAMIDAD PÚBLICA DECLARADA POR MEDIO DEL DECRETO No. 407 DEL 13 DE MARZO DE 2020. </t>
  </si>
  <si>
    <t>ABRIL-MAYO-JUNIO 2020</t>
  </si>
  <si>
    <t>SGM-181-2020</t>
  </si>
  <si>
    <t>SGM-182-2020</t>
  </si>
  <si>
    <t>SG-183-2020</t>
  </si>
  <si>
    <t>SSA-188-2020</t>
  </si>
  <si>
    <t>SF-189-2020</t>
  </si>
  <si>
    <t>SGM-190-2020</t>
  </si>
  <si>
    <t>SGM-191-2020</t>
  </si>
  <si>
    <t>SGM-192-2020</t>
  </si>
  <si>
    <t>SJ-193-2020</t>
  </si>
  <si>
    <t>SF-194-2020</t>
  </si>
  <si>
    <t>SSYPS-195-2020</t>
  </si>
  <si>
    <t>SSYPS-196-2020</t>
  </si>
  <si>
    <t>SGM-197-2020</t>
  </si>
  <si>
    <t>SGM-198-2020</t>
  </si>
  <si>
    <t>SH-199-2020</t>
  </si>
  <si>
    <t>SI-200-2020</t>
  </si>
  <si>
    <t>SSA-201-2020</t>
  </si>
  <si>
    <t>SM-202-2020</t>
  </si>
  <si>
    <t>SSA-203-2020</t>
  </si>
  <si>
    <t>SSA-204-2020</t>
  </si>
  <si>
    <t>AM-205-2020</t>
  </si>
  <si>
    <t>SSA-206-2020</t>
  </si>
  <si>
    <t>SSA-207-2020</t>
  </si>
  <si>
    <t>SSA-208-2020</t>
  </si>
  <si>
    <t>SSA-209-2020</t>
  </si>
  <si>
    <t>SGM-210-2020</t>
  </si>
  <si>
    <t>SSA-211-2020</t>
  </si>
  <si>
    <t>SE-212-2020</t>
  </si>
  <si>
    <t>SGM-213-2020</t>
  </si>
  <si>
    <t>SGM-214-2020</t>
  </si>
  <si>
    <t>SGM-215-2020</t>
  </si>
  <si>
    <t>SH-216-2020</t>
  </si>
  <si>
    <t>SSYPS-217-2020</t>
  </si>
  <si>
    <t>SGM-218-2020</t>
  </si>
  <si>
    <t>SSYPS-219-2020</t>
  </si>
  <si>
    <t>SH-220-2020</t>
  </si>
  <si>
    <t>SH-221-2020</t>
  </si>
  <si>
    <t>SSYPS-222-2020</t>
  </si>
  <si>
    <t>SSYPS-223-2020</t>
  </si>
  <si>
    <t>SF-224-2020</t>
  </si>
  <si>
    <t>SSA-225-2020</t>
  </si>
  <si>
    <t>SSYPS-226-2020</t>
  </si>
  <si>
    <t>SE-227-2020</t>
  </si>
  <si>
    <t>SECRETARIA DE MOVILIDAD</t>
  </si>
  <si>
    <t xml:space="preserve">SUMINISTRO Y ENTREGA DE DIEZ MIL (10.000) KITS DE MERCADO PARA ATENDER LOS GRUPOS POBLACIONALES VULNERABLES DEL MUNICIPIO DE ITAGÜÍ, COMO MEDIDA PARA CONJURAR LA CALAMIDAD PÚBLICA DECLARADA POR MEDIO DEL DECRETO No. 407 DEL 13 DE MARZO DE 2020.  </t>
  </si>
  <si>
    <t>PRESTACIÓN DE SERVICIOS DE UN CALL CENTER PARA LA ATENCIÓN DE LA CIUDADANÍA DEL MUNICIPIO DE ITAGÜÍ LAS 24 HORAS DEL DÍA, LOS 7 DÍAS A LA SEMANA, COMO MEDIDA PARA CONJURAR LA CALAMIDAD PÚBLICA DECLARADA POR MEDIO DEL DECRETO No. 407 DEL 13 DE MARZO DE 2020</t>
  </si>
  <si>
    <t>PRESTACIÓN DE SERVICIOS PROFESIONALES PARA REALIZAR LA AUDITORIA DE RENOVACIÓN DE LA CERTIFICACIÓN DEL SISTEMA DE GESTIÓN DE CALIDAD BAJO LA NORMA ISO 9001:2015, EN EL MUNICIPIO DE ITAGÜÍ</t>
  </si>
  <si>
    <t>ARRENDAMIENTO DE UN BIEN INMUEBLE LOCALIZADO EN LA CALLE 55 Nº 50-40 EN EL MUNICIPIO DE ITAGÜÍ, PARA DESARROLLAR EL PROGRAMA DE CONTROL Y ORGANIZACIÓN DEL ESPACIO PÚBLICO</t>
  </si>
  <si>
    <t xml:space="preserve">PRESTACIÓN DE SERVICIOS PROFESIONALES DE NUTRICIONISTA, PARA BRINDAR ACOMPAÑAMIENTO Y APOYO A LA SECRETARIA DE LA FAMILIA EN LA SUPERVISIÓN DEL CONTRATO SF-142-2020 ENTRE EL MUNICIPIO DE ITAGÜÌ Y LA COOPERATIVA MULTIACTIVA PARA LA EDUCACIÓN INTEGRAL –COOMEI- QUE EJECUTA EL CONVENIO INTERADMINISTRATIVO N°0407 DE 2020, CELEBRADO ENTRE EL ICBF REGIONAL ANTIOQUIA Y EL MUNICIPIO DE ITAGÜÌ. </t>
  </si>
  <si>
    <t>PRESTACIÓN DE SERVICIOS DE TRANSPORTE PARA EL DESPLAZAMIENTO DE LOS SERVIDORES PÚBLICOS Y CONTRATISTAS DE LA SECRETARÍA DE SALUD Y PROTECCION SOCIAL DEL MUNICIPIO DE ITAGÜÍ, COMO MEDIDA PARA CONJURAR LA CALAMIDAD PÚBLICA  DECLARADA POR MEDIO DEL DECRETO No. 407 DEL 13 DE MARZO DE 2020</t>
  </si>
  <si>
    <t xml:space="preserve">PRESTACIÓN DE SERVICIOS PARA APOYAR Y ACOMPAÑAR A LA SECRETARÍA DE COMUNICACIONES DEL MUNICIPIO DE ITAGÜÍ EN LA ESTRUCTURACIÓN Y DIVULGACIÓN DE CAMPAÑAS Y ESTRATEGIAS COMUNICATIVAS INSTITUCIONALES Y DE MEDIOS, A TRAVÉS, DE CANALES DE COMUNICACIÓN MASIVA, COMO MEDIDA PARA CONJURAR LA CALAMIDAD PÚBLICA DECLARADA POR MEDIO DEL DECRETO No. 407 DEL 13 DE MARZO DE 2020. </t>
  </si>
  <si>
    <t>PRESTACIÓN DE SERVICIOS PARA BRINDAR SOPORTE TÉCNICO REMOTO Y ATENDER LAS FALLAS QUE SE GENERAN EN LAS PLATAFORMAS, DISPOSITIVOS TECNOLÓGICOS Y /O EQUIPOS DE CÓMPUTO USADOS POR LOS SERVIDORES PÚBLICOS Y CONTRATISTAS DEL MUNICIPIO DE ITAGÜÍ QUE EJERCEN SUS FUNCIONES Y PRESTAN SUS SERVICIOS EN LA MODALIDAD DE TRABAJO EN CASA, COMO MEDIDA PARA CONJURAR LA CALAMIDAD PÚBLICA DECLARADA POR MEDIO DEL DECRETO No. 407 DEL 13 DE MARZO DE 2020</t>
  </si>
  <si>
    <t xml:space="preserve">PRESTACIÓN DE SERVICIOS PROFESIONALES PARA EL ACOMPAÑAMIENTO EN EL FORTALECIMIENTO DE LA DEFENSA JUDICIAL, EN LA PROMOCIÓN DE ESTRATEGIAS DE CONCILIACIÓN E IMPLEMENTACIÓN DE MECANISMOS PARA EL MEJORAMIENTO EN LA GESTIÓN JURÍDICA DEL MUNICIPIO DE ITAGÜÍ Y ORIENTAR EN LA ADOPCIÓN DE ACCIONES, ESTRATEGIAS Y POLÍTICAS PARA EL MEJORAMIENTO DE LOS ÍNDICES DE LUCHA CONTRA LA DELINCUENCIA ORGANIZADA TRANSNACIONAL Y LA SEGURIDAD CIUDADANA </t>
  </si>
  <si>
    <t>PRESTACIÓN DE SERVICIOS PROFESIONALES DE CONTADOR, PARA BRINDAR ACOMPAÑAMIENTO Y  APOYO A LA SECRETARIA DE LA FAMILIA EN LA SUPERVISIÓN DEL CONTRATO SF-142-2020 ENTRE EL MUNICIPIO DE ITAGÜÌ Y LA COOPERATIVA MULTIACTIVA PARA LA EDUCACIÓN INTEGRAL –COOMEI- QUE EJECUTA EL CONVENIO INTERADMINISTRATIVO N°0407 DE 2020, CELEBRADO ENTRE EL ICBF REGIONAL ANTIOQUIA Y EL MUNICIPIO DE ITAGÜÌ.</t>
  </si>
  <si>
    <t>PRESTACIÓN DE SERVICIOS PARA REALIZAR EL MANTENIMIENTO PREVENTIVO Y CORRECTIVO (EN CASO DE REQUERIRSE) DE LOS EQUIPOS DE CADENA DE FRÍO DE LA SECRETARÍA DE SALUD Y PROTECCIÓN SOCIAL DEL MUNICIPIO DE ITAGÜÍ</t>
  </si>
  <si>
    <t>PRESTACION DE SERVICIOS PROFESIONALES PARA ACOMPAÑAR A LA ENTIDAD EN LA GESTION INTEGRAL DE LA SECRETARIA DE SALUD Y PROTECCION SOCIAL, ESPECIFICAMENTE EN EL COMPONENTE DE SALUD PÚBLICA Y EN EL SEGUIMIENTO A LOS PLANES Y ACCIONES DERIVADOS DE LA RESOLUCIÓN 385 DE MARZO 12 DE 2020 DEL MINISTERIO DE SALUD Y PROTECCION SOCIAL</t>
  </si>
  <si>
    <t xml:space="preserve">PRESTACIÓN DE SERVICIOS PARA LA ATENCIÓN INTEGRAL A POBLACIÓN HABITANTE DE CALLE DEL MUNICIPIO DE ITAGÜÍ, COMO MEDIDA PARA CONJURAR LA CALAMIDAD PÚBLICA DECLARADA POR MEDIO DEL DECRETO No. 407 DEL 13 DE MARZO DE 2020. </t>
  </si>
  <si>
    <t>SUMINISTRO  Y ENTREGA DE ALIMENTACIÓN PARA EL PERSONAL DE LOS CUERPOS DE SOCORRO Y ORGANISMOS DE SEGURIDAD QUE HACEN PARTE DEL PUESTO DE MANDO UNIFICADO (PMU) DEL MUNICIPIO DE ITAGÜÍ, COMO MEDIDA PARA  CONJURAR LA CALAMIDAD PÚBLICA DECLARADA POR MEDIO DEL DECRETO No. 407 DEL 13 DE MARZO DE 2020.</t>
  </si>
  <si>
    <t>PRESTACIÓN DE SERVICIOS PROFESIONALES DE CALIFICACIÓN DEL RIESGO CREDITICIO DE LA CAPACIDAD DE PAGO DE CORTO Y LARGO PLAZO DEL MUNICIPIO DE ITAGÜÍ (DENOMINADA TÉCNICAMENTE CALIFICACIÓN NACIONAL DE LARGO Y CORTO PLAZO PARA CON SUS PASIVOS FINANCIEROS</t>
  </si>
  <si>
    <t>PRESTACIÓN DE SERVICIOS PARA LA ATENCIÓN CORRECTIVA Y PREVENTIVA INCLUYENDO REFACCIONES PARA LOS ASCENSORES MARCA SIGMA DEL MUNICIPIO DE ITAGÜÍ AÑO 2020</t>
  </si>
  <si>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</si>
  <si>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ARRENDAMIENTO DE UN (1) LOTE DE TERRENO, PARA EL FUNCIONAMIENTO DEL COSO MUNICIPAL DE ITAGÜÍ, DESTINADO PARA EL ALMACENAMIENTO Y CUSTODIA DE LOS VEHÍCULOS INMOVILIZADOS POR PARTE DE LA SECRETARÍA DE MOVILIDAD DE ITAGÜÍ</t>
  </si>
  <si>
    <t>ARRENDAMIENTO DE BIEN INMUEBLE UBICADO EN LA CARRERA 51 N° 52 – 09 DE ITAGÜÍ, PARA LA PRESTACIÓN ADECUADA Y EFICIENTE DE LOS SERVICIOS Y FUNCIONES DE LA DIRECCIÓN ADMINISTRATIVA, AUTORIDAD ESPECIAL DE POLICÍA CUIDADO E INTEGRIDAD DEL ESPACIO PÚBLICO Y GENERAL DEL MUNICIPIO DE ITAGÜÍ.</t>
  </si>
  <si>
    <t>ARRENDAMIENTO DE LOTE DE TERRENO CON SUS USOS Y ANEXIDADES, UBICADO EN EL MUNICIPIO DE ITAGUÍ, EN LA DIAGONAL 43 Nº 28-51 COLINDANTE CON EL CEMENTERIO JARDINES MONTESACRO, PARA LA REALIZACIÓN DE LA NECROPSIA Y AUTOPSIA A LOS DIFERENTES CADÁVERES A CAUSA DE MUERTE NATURAL O VIOLENTA DENTRO DE LA JURISDICCIÓN DEL MUNICIPIO DE ITAGÜÍ</t>
  </si>
  <si>
    <t>PRESTACIÓN DE SERVICIOS PROFESIONALES PARA EL SOPORTE Y ACOMPAÑAMIENTO A LA ENTIDAD EN EL DIRECCIONAMIENTO ESTRATÉGICO DE LOS OBJETIVOS, METAS, POLÍTICAS, PROGRAMAS, SUBPROGRAMAS Y PROYECTOS DE DESARROLLO  DE “ITAGUI CIUDAD DE OPORTUNIDADES</t>
  </si>
  <si>
    <t>ARRENDAMIENTO DE UN (1) BIEN INMUEBLE UBICADO EN LA CARRERA 65 N° 25A-63, BARRIO SAN FRANCISCO</t>
  </si>
  <si>
    <t xml:space="preserve">CONTRATO DE ARRENDAMIENTO DE UNA (01) OFICINA (213), UNA (1) CELDA DE PARQUEADERO, UBICADA EN EL CENTRO COMERCIAL ITAGÜÍ, PARA LA PRESTACIÓN ADECUADA Y EFICIENTE DE LOS SERVICIOS DE  LA DIRECCIÓN ADMINISTRATIVA DE AUTORIDAD ESPECIAL DE POLICÍA, INTEGRIDAD URBANÍSTICA DEL MUNICIPIO DE ITAGÜÍ. </t>
  </si>
  <si>
    <t>CONTRATO DE ARRENDAMIENTO DE UN (1) INMUEBLE UBICADO EN LA CALLE 48 N° 51- 42/38, EL CUAL CONSTA DE AULA TALLER 1, AULA TALLER 3, AULA TALLER 4, AULA PRIMER PISO (OFICINA) PARA EL FUNCIONAMIENTO DE LA ESCUELA ELADIO VÉLEZ Y PARA EL DESARROLLO DE SUS ACTIVIDADES CULTURALES</t>
  </si>
  <si>
    <t xml:space="preserve"> ARRENDAMIENTO DE OFICINA PORTÁTIL PARA JUZGADO DE PEQUEÑAS CAUSAS DEL MUNICIPIO DE ITAGÜÍ. </t>
  </si>
  <si>
    <t xml:space="preserve">ARRENDAMIENTO DE UN ESPACIO PARA LA ATENCIÓN HUMANITARIA DE 152 ESTUDIANTES EN SITUACIÓN DE VULNERABILIDAD DE ESTRATOS 1 Y 2 DEL MUNICIPIO DE ITAGÜI. </t>
  </si>
  <si>
    <t>PRESTACIÓN DE SERVICIOS PROFESIONALES PARA BRINDAR SOPORTE Y ACOMPAÑAMIENTO A LA ENTIDAD EN ACTIVIDADES QUE CONTRIBUYAN EN EL FORTALECIMIENTO DEL PROYECTO TRANSFORMANDO LA EDUCACIÓN (SISTEMA DE EDUCACIÓN RELACIONAL DE ITAGÜÍ – SERI) EN CUATRO (4) INSTITUCIONES EDUCATIVAS OFICIALES</t>
  </si>
  <si>
    <t xml:space="preserve">PRESTACIÓN DE SERVICIOS DE APOYO A LA GESTIÓN PARA EL ACOMPAÑAMIENTO, FORTALECIMIENTO OPERATIVO Y MEJORAMIENTO DE LA CAPACIDAD DE RESPUESTA INSTITUCIONAL EN MATERIA DE GESTIÓN, PREVENCIÓN Y MITIGACIÓN DEL RIESGO EN SITUACIONES DE EMERGENCIA QUE SE PRESENTEN EN EL MUNICIPIO DE ITAGÜÍ. </t>
  </si>
  <si>
    <t>PRESTACIÓN DE SERVICIOS DE APOYO A LA GESTIÓN PARA MEJORAR LA CAPACIDAD DE RESPUESTA DEL MUNICIPIO EN LA ATENCIÓN DE EMERGENCIAS, EVENTOS CATASTRÓFICOS, DESASTRES O CALAMIDADES PÚBLICAS, BRINDAR ACOMPAÑAMIENTO INSTITUCIONAL EN LAS ACTIVIDADES Y EVENTOS MASIVOS DIRIGIDOS A LA COMUNIDAD Y AL CONSEJO MUNICIPAL DE GESTIÓN DEL RIESGO CUANDO SEA REQUERIDO</t>
  </si>
  <si>
    <t>PRESTACIÓN DE SERVICIOS PARA LA ATENCIÓN INTEGRAL A POBLACIÓN HABITANTE DE CALLE DEL MUNICIPIO DE ITAGÜÍ, COMO MEDIDA PARA CONJURAR LA CALAMIDAD PÚBLICA DECLARADA POR MEDIO DEL DECRETO No. 407 DEL 13 DE MARZO DE 2020</t>
  </si>
  <si>
    <t>PRESTACIÓN DE SERVICIOS PARA ACTUALIZACIÓN, MANTENIMIENTO, Y SOPORTE DEL SOFTWARE DEL SISTEMA DE ORGANIZACIÓN DE TURNOS PARA LA  SUBSECRETARIA DE GESTIÓN DE RENTAS, OFICINA DE COBRO COACTIVO (ADSCRITAS A LA SECRETARIA DE HACIENDA), OFICINA MAYORISTA, SISBEN (ADSCRITA A LA SECRETARIA DE PLANEACION) Y LA OFICINA DE ATENCION AL CIUDADANO Y GESTION DOCUMENTAL (ADSCRITA A LA SECRETARIA GENERAL), DE LA ADMINISTRACIÓN MUNICIPAL DE ITAGÜÍ</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</si>
  <si>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 QUE ADEMÁS PRESENTEN DISCAPACIDAD FÍSICA O MENTAL U OTRAS ENFERMEDADES QUE LE IMPIDAN EL FÁCIL ACCESO A LOS SERVICIOS DE SALUD EN EL MUNICIPIO DE ITAGÜÍ, A TRAVÉS DE LA ESTRATEGIA  “MÉDICO EN SU CASA”.</t>
  </si>
  <si>
    <t>SUMINISTRO DE MOBILIARIO HOSPITALARIO PARA FORTALECER LA CAPACIDAD DE RESPUESTA INSTITUCIONAL Y GARANTIZAR LA ATENCIÓN DE PACIENTES EN ÀREAS DE EXPANSIÓN HOSPITALARIA, COMO MEDIDA PARA CONJURAR LA CALAMIDAD PÚBLICA DECLARADA POR MEDIO DEL DECRETO No. 407 DEL 13 DE MARZO DE 2020</t>
  </si>
  <si>
    <t xml:space="preserve">PRESTACIÓN DE SERVICIOS PARA LA CALIBRACIÓN DE UN SONÓMETRO Y PISTÓFONO Y ADQUISICIÓN DE UN MICRÓFONO APTO PARA EL SONÓMETRO MARCA PULSAR, PROPIOS DE LA MEDICIÓN TÉCNICA DEL RUIDO AMBIENTAL EN EL MUNICIPIO DE ITAGÜÍ”. </t>
  </si>
  <si>
    <t>PRESTACIÓN DE SERVICIOS PROFESIONALES PARA EL ACOMPAÑAMIENTO Y FORTALECIMIENTO DE LA SECRETARIA DE HACIENDA, A PARTIR DE ESTRATEGIAS ENMARCADAS EN EFICIENCIA, INNOVACION Y SEGURIDAD JURÍDICA DE LAS FINANZAS PUBLICAS DEL MUNICIPIO DE ITAGÜI</t>
  </si>
  <si>
    <t>PRESTACIÓN DE SERVICIOS PROFESIONALES PARA EL ACOMPAÑAMIENTO Y APOYO A LA SUBSECRETARIA DE GESTIÓN DE RENTAS PARA QUE SE ADELANTEN LAS ACTIVIDADES DE CONSERVACIÓN CATASTRAL PARA LOS TRAMITES DE MUTACIONES DE SEGUNDA Y TERCERA CLASE Y MODIFICACIÓN DE ASPECTO ECONÓMICO, EN EL MARCO DE LA COMPLEMENTACIÓN AL ACTA DE GESTIÓN Y OPERACIÓN DE CONSERVACIÓN CATASTRAL EN EL DEPARTAMENTO DE ANTIOQUIA, SUSCRITA EL 21 DE ENERO DE 2020 ENTRE EL MUNICIPIO DE ITAGÜÍ Y LA GERENCIA DE CATASTRO DEPARTAMENTAL</t>
  </si>
  <si>
    <t>PRESTACIÓN DE SERVICIOS DE APOYO A LA GESTIÓN PARA ACOMPAÑAR Y SOPORTAR A LA SECRETARIA DE SALUD Y PROTECCIÓN SOCIAL EN LA IMPLEMENTACIÓN Y VERIFICACIÓN DEL PROGRAMA DE SALUD Y ÁMBITO LABORAL DEL MUNICIPIO DE ITAGÜÍ</t>
  </si>
  <si>
    <t>PRESTACIÓN DE SERVICIOS DE APOYO A LA GESTIÓN PARA ACOMPAÑAR Y SOPORTAR A LA SECRETARÍA DE SALUD Y PROTECCIÓN SOCIAL EN LA IMPLEMENTACIÓN Y VERIFICACIÓN DEL PROGRAMA DE “SALUD Y ÁMBITO LABORAL” EN EL MUNICIPIO DE ITAGÜÍ</t>
  </si>
  <si>
    <t xml:space="preserve">ADQUISICIÓN DE BONOS PARA MERCADO COMO AYUDA Y RECONOCIMIENTO A LA LABOR SOCIAL DE 142 MADRES COMUNITARIAS, FAMI Y SUSTITUTAS ICBF DEL MUNICIPIO DE ITAGUI.
</t>
  </si>
  <si>
    <t>ARRENDAMIENTO DE LOS ESPACIOS DEL COLISEO “EL CUBO”, UBICADO EN SECTOR DITAIRES CRA 57 N° 34 -1, PARA LA REALIZACIÓN DEL EVENTO “LA CONQUISTA TOUR 2020” LIVE ON LINE SHOW DE JESSI URIBE Y PAOLA JARA EL DÍA 20 DE JUNIO DE 2020</t>
  </si>
  <si>
    <t>PRESTACIÓN DE SERVICIOS PARA REALIZAR ACCIONES DE CONTROL DE ENFERMEDADES TRANSMITIDAS POR VECTORES, ESPECÍFICAMENTE VACUNACIÓN ANTIRRABICA, DESPARASITACIÓN, CENSO DE CANINOS Y FELINOS, CONTROL QUIMICO DE AEDES AEGYPTIS Y ROEDORES, EN EL MUNICIPIO DE ITAGÜ</t>
  </si>
  <si>
    <t xml:space="preserve">ADQUISICIÓN E INSTALACIÓN DE CORTINAS ENROLLABLES BLACKOUT PARA LAS VENTANAS DE LA SECRETARÍA DE EDUCACIÓN DEL MUNICIPIO DE ITAGÜÍ </t>
  </si>
  <si>
    <t xml:space="preserve">VENTAS DOBLE G S.A.S.   </t>
  </si>
  <si>
    <t xml:space="preserve">GRUPO HBB S.A.S.  </t>
  </si>
  <si>
    <t xml:space="preserve">INSTITUTO COLOMBIANO DE NORMAS TÉCNICAS Y CERTIFICACIÓN – ICONTEC. </t>
  </si>
  <si>
    <t>FITCH RATINGS COLOMBIA S.A.</t>
  </si>
  <si>
    <t>LIA PATRICIA ESTRADA AGUDELO</t>
  </si>
  <si>
    <t>FALLON VÉLEZ ARBELÁEZ</t>
  </si>
  <si>
    <t xml:space="preserve">ASOCIACIÓN DE TRANSPORTADORES ESPECIALES. </t>
  </si>
  <si>
    <t xml:space="preserve">ESTRELLA GRUPO EMPRESARIAL S.A.     </t>
  </si>
  <si>
    <t xml:space="preserve">MICROCINCO Y CIA LTDA.    </t>
  </si>
  <si>
    <t xml:space="preserve">REYES &amp; GONZALEZ ABOGADOS S.A.S. </t>
  </si>
  <si>
    <t>MONICA MARIA RAMIREZ PEREZ</t>
  </si>
  <si>
    <t>MANTEI S.A.S.</t>
  </si>
  <si>
    <t xml:space="preserve"> CELIS CASTRILLÓN JORGE ELIÉCER</t>
  </si>
  <si>
    <t xml:space="preserve">CORPORACIÓN DE PROFESIONALES ASESORES (CORPOASES).  </t>
  </si>
  <si>
    <t xml:space="preserve">INDUSTRIAS ALIMENTICIAS ENRIPAN S.A.S.   </t>
  </si>
  <si>
    <t>OTIS ELEVATOR COMPANY COLOMBIA S.A.S.</t>
  </si>
  <si>
    <t xml:space="preserve">JUNTA DE ACCION COMUNAL VEREDA LAS LOMITAS </t>
  </si>
  <si>
    <t>SOLUCIONES EMPRESARIALES S.A.S.</t>
  </si>
  <si>
    <t>MARINA VÉLEZ S.A.S.</t>
  </si>
  <si>
    <t>PREVER S.A. Y CIA S.C.A.</t>
  </si>
  <si>
    <t>ESTRATEGIA&amp; COMUNICACIONESSAS</t>
  </si>
  <si>
    <t>JUNTA DE ACCION COMUNAL LAS LOMITAS</t>
  </si>
  <si>
    <t>URBANIZACION LA ALIANZA P.H.</t>
  </si>
  <si>
    <t>FUNDACIÓN DIEGO ECHAVARRIA MISAS CENTRO CULTURAL Y EDUCATIVO</t>
  </si>
  <si>
    <t>ENSAMBLAMOS S.A.S.</t>
  </si>
  <si>
    <t xml:space="preserve">JULIO FONTAN S.A.S
</t>
  </si>
  <si>
    <t>JUNTA DE DEFENSA CIVIL DEL MUNICIPIO DE ITAGÜÍ</t>
  </si>
  <si>
    <t xml:space="preserve">LA CRUZ ROJA COLOMBIANA SECCIONAL ANTIOQUIA.   </t>
  </si>
  <si>
    <t xml:space="preserve">D Y D DINAMICA Y DESARROLLO S.A.S. </t>
  </si>
  <si>
    <t>INDUSTRIAS METÁLICAS LOS PINOS S.A</t>
  </si>
  <si>
    <t xml:space="preserve">INTECCON COLOMBIA S.A.S. </t>
  </si>
  <si>
    <t>PLANEACIONES TRIBUTARIAS Y ESTRATEGICAS  S.A.S.</t>
  </si>
  <si>
    <t xml:space="preserve">PROYECTOS CATASTRALES Y OBRAS CIVILES S.A.S.  “P.C.C. S.A.S.”    </t>
  </si>
  <si>
    <t xml:space="preserve"> RESTREPO CHAVARRO ISABEL CRISTINA</t>
  </si>
  <si>
    <t xml:space="preserve">CATAÑO CARVAJAL MARIA CAMILA . </t>
  </si>
  <si>
    <t>SODEXO SERVICIOS DE BENEFICIARIOS E INCENTIVOS COLOMBIA SA</t>
  </si>
  <si>
    <t xml:space="preserve">PERSIVAL PRODUCCIONES S.A.S. </t>
  </si>
  <si>
    <t xml:space="preserve">CORPORACION PARA LA EDUCACION, CULTURA Y EMPRENDIMIENTO COMUNITARIO “KABABI”
</t>
  </si>
  <si>
    <t xml:space="preserve">GARCIA CASTAÑO Y CIA LTDA. 
</t>
  </si>
  <si>
    <t>900666117-6</t>
  </si>
  <si>
    <t>900714458-9</t>
  </si>
  <si>
    <t>860012336-1</t>
  </si>
  <si>
    <t>43827777-0</t>
  </si>
  <si>
    <t>43983234-0</t>
  </si>
  <si>
    <t>811.036.515-9</t>
  </si>
  <si>
    <t>811.006.904-2</t>
  </si>
  <si>
    <t>900265378-0</t>
  </si>
  <si>
    <t>42778273-6</t>
  </si>
  <si>
    <t>900342746-8</t>
  </si>
  <si>
    <t>98593183-1</t>
  </si>
  <si>
    <t>900815592-1</t>
  </si>
  <si>
    <t>800214001-9</t>
  </si>
  <si>
    <t>830005448-01</t>
  </si>
  <si>
    <t>811008404.-0</t>
  </si>
  <si>
    <t>890.923.500-1</t>
  </si>
  <si>
    <t>900.805.542-0</t>
  </si>
  <si>
    <t>811.008.404-0</t>
  </si>
  <si>
    <t>901213474-0</t>
  </si>
  <si>
    <t>800217632-1</t>
  </si>
  <si>
    <t>811007497-0</t>
  </si>
  <si>
    <t>890980074-8</t>
  </si>
  <si>
    <t>900153645-1</t>
  </si>
  <si>
    <t>80244270-1</t>
  </si>
  <si>
    <t>811043871-5</t>
  </si>
  <si>
    <t>900747313-1</t>
  </si>
  <si>
    <t>800219736-6</t>
  </si>
  <si>
    <t>31575910-8</t>
  </si>
  <si>
    <t>1036674951-3</t>
  </si>
  <si>
    <t>800219876-9</t>
  </si>
  <si>
    <t>900769860-3</t>
  </si>
  <si>
    <t>900351043-7</t>
  </si>
  <si>
    <t>890935773-7</t>
  </si>
  <si>
    <t>8 MESES Y 17 DIAS</t>
  </si>
  <si>
    <t>14 DIAS Y 8 MESES</t>
  </si>
  <si>
    <t xml:space="preserve">1 MES </t>
  </si>
  <si>
    <t>9 DIAS Y 8 MESES</t>
  </si>
  <si>
    <t>10 DIAS Y 8 MESES</t>
  </si>
  <si>
    <t xml:space="preserve">8 MESES </t>
  </si>
  <si>
    <t>1 MES Y 15 DIAS</t>
  </si>
  <si>
    <t>4 SEMANAS</t>
  </si>
  <si>
    <t>2 MESES</t>
  </si>
  <si>
    <t xml:space="preserve">7 MESES </t>
  </si>
  <si>
    <t>10 DIAS Y 7 MESES</t>
  </si>
  <si>
    <t>45 DIAS</t>
  </si>
  <si>
    <t>30 DIAS</t>
  </si>
  <si>
    <t>195 DIAS</t>
  </si>
  <si>
    <t xml:space="preserve">21 DIA Y 6 MESES </t>
  </si>
  <si>
    <t>15 DIAS 6 MESES</t>
  </si>
  <si>
    <t>5 dias</t>
  </si>
  <si>
    <t>12 DIAS Y 6 MESES</t>
  </si>
  <si>
    <t xml:space="preserve"> ARRENDAMIENTO DE UN (1) BIEN INMUEBLE (LOCAL COMERCIAL), UBICADO EN LA CARRERA 51 Nº 51-40 “CAMI” 4º PISO, EDIFICIO JUDICIAL DEL MUNICIPIO DE ITAGUI CON UN AREA DE 5.74 MTS 2, DESTINACIÓN ESPECIFICA PARA EL SERVICIO DE FOTOCOPIADO, FAX, COMPUTADOR, Y LA COMERCIALIZACIÓN DE LIBROS JURIDICOS Y MATERIAL DE CULTURA EN GENERAL.</t>
  </si>
  <si>
    <t xml:space="preserve">ACTA N° 1 ° MODIFICATORIA DE ADICION EN PLAZO Y VALOR, POR 30 DIAS, QUE VA  DESDE 3 DE 06 HASTA EL 2 DE JULIO </t>
  </si>
  <si>
    <t xml:space="preserve">ACTA N° 2 MODIFICATORIA DE ADICION EN PLAZO Y VALOR  POR 90 DIAS QUE VA DESDE EL 01-07-AL 30 DE SEPTIEMBRE DE 2020 </t>
  </si>
  <si>
    <t>61 DIA</t>
  </si>
  <si>
    <t>ACTA N° 1  MODIFICATORIA DE ADICION EN VALOR Y PLAZO, 20 DIS DELDE EL 16 DE JUNIO AL 5 DE JULIO DE 2020 .,</t>
  </si>
  <si>
    <t>SSA-228-2020</t>
  </si>
  <si>
    <t>DAP-229-2020</t>
  </si>
  <si>
    <t>SSA-230-2020</t>
  </si>
  <si>
    <t>DAP-231-2020</t>
  </si>
  <si>
    <t>DAP-232-2020</t>
  </si>
  <si>
    <t>SSA-233-2020</t>
  </si>
  <si>
    <t>SSYPS-234-2020</t>
  </si>
  <si>
    <t>SG-235-2020</t>
  </si>
  <si>
    <t>SGM-236-2020</t>
  </si>
  <si>
    <t>BANCO BILBAO VIZCAYA ARGENTARIA COLOMBIA S</t>
  </si>
  <si>
    <t xml:space="preserve">DUQUE CALLE LINA PATRICIA </t>
  </si>
  <si>
    <t xml:space="preserve">COMERCIALIZADORA EL SUPERCOMBATE S.A.S </t>
  </si>
  <si>
    <t xml:space="preserve"> TAMAYO FLOREZ JUAN CAMILO</t>
  </si>
  <si>
    <t>PUNTO PALMAHIA S.A.S.</t>
  </si>
  <si>
    <t>ESTEFANIA ALVAREZ OROZCO</t>
  </si>
  <si>
    <t>SARA JULIANA GALLEGO GAVIRIA</t>
  </si>
  <si>
    <t>CARLOS ANDRES VARGAS RUIZ</t>
  </si>
  <si>
    <t xml:space="preserve">ARRENDAMIENTO DE UN (1) ESPACIO CON UN ÁREA DE UN (1) MT2, UBICADO DENTRO DE LAS INSTALACIONES DEL CENTRO ADMINISTRATIVO MUNICIPAL DE ITAGÜÍ “CAMI” EN LA CARRERA 51 N° 51-55 PRIMER PISO, SECTOR SALA ATENCIÓN AL USUARIO, DESTINADO PARA LA INSTALACIÓN DE UN CAJERO AUTOMÁTICO DEL BANCO BBVA COLOMBIA S.A, PARA EL USO DE LA ADMINISTRACIÓN MUNICIPAL Y LA COMUNIDAD EN GENERAL.  </t>
  </si>
  <si>
    <t>PRESTACIÓN DE SERVICIOS PROFESIONALES PARA SOPORTAR Y ACOMPAÑAR AL DEPARTAMENTO ADMINISTRATIVO DE PLANEACIÓN EN LA IMPLEMENTACIÓN DEL PLAN DE DESARROLLO MUNICIPAL “ITAGÜÍ, CIUDAD DE OPORTUNIDADES 2020-2023” EN LAS DIFERENTES DEPENDENCIAS DE LA ADMINISTRACION MUNICIPAL Y CON LA COMUNIDAD</t>
  </si>
  <si>
    <t xml:space="preserve">ARRENDAMIENTO DE DOS (2) LOCALES PARA USO PUBLICO Y UNA (1) CELDA DE PARQUEADERO, PARA USO DE LA ADMINISTRACIÓN MUNICIPAL DE ITAGÜÍ, UBICADOS EN EL CENTRO COMERCIAL ITAGÜÍ (LOCALES 209 Y 248). </t>
  </si>
  <si>
    <t xml:space="preserve">PRESTACIÓN DE SERVICIOS PROFESIONALES PARA SOPORTAR Y ACOMPAÑAR AL DEPARTAMENTO ADMINISTRATIVO DE PLANEACIÓN EN LA IMPLEMENTACIÓN DEL PLAN DE DESARROLLO MUNICIPAL “ITAGÜÍ, CIUDAD DE OPORTUNIDADES 2020-2023” EN LAS DIFERENTES DEPENDENCIAS DE LA ADMINISTRACION MUNICIPAL Y CON LA COMUNIDAD. </t>
  </si>
  <si>
    <t xml:space="preserve">PRESTACIÓN DE SERVICIOS DE APOYO A LA GESTIÓN PARA SOPORTAR Y ACOMPAÑAR AL DEPARTAMENTO ADMINISTRATIVO DE PLANEACIÓN EN LA IMPLEMENTACION DEL PLAN DE DESARROLLO MUNICIPAL “ITAGÜÍ, CIUDAD DE OPORTUNIDADES 2020-2023” EN LAS DIFERENTES DEPENDENCIAS DE LA ADMINISTRACION MUNICIPAL Y CON LA COMUNIDAD. </t>
  </si>
  <si>
    <t>ARRENDAMIENTO DE LOS ESPACIOS DEL COLISEO “EL CUBO”, UBICADO EN SECTOR DITAIRES CRA 57 N° 34 -01, PARA LA REALIZACIÓN DEL EVENTO “EL CANTINAZO DE PALMAHIA EN CASA” LIVE ON LINE SHOW DE ARELYS HENAO, DARESKA Y FRANCY EL DÍA 04 DE JULIO DE 2020</t>
  </si>
  <si>
    <t>PRESTACIÓN DE SERVICIOS PROFESIONALES PARA ACOMPAÑAR Y SOPORTAR A LA SECRETARÍA DE SALUD Y PROTECCIÓN SOCIAL EN LAS ACTIVIDADES DE  INSCRIPCIÓN, INSPECCIÓN,  VIGILANCIA Y CAPACITACIÓN EN FACTORES DE RIESGOS PARA LA SALUD ASOCIADOS AL AMBIENTE DE LOS ESTABLECIMIENTOS ABIERTOS AL PÚBLICO QUE SEAN SUJETO DE CONTROL DEL MUNICIPIO DE ITAGÜÍ</t>
  </si>
  <si>
    <t xml:space="preserve">PRESTACION DE SERVICIOS DE APOYO A LA GESTIÓN PARA REALIZAR ACTIVIDADES ASISTENCIALES Y ADMINISTRATIVAS QUE ADELANTA LA REGISTRADURIA ESPECIAL DEL ESTADO CIVIL DEL MUNICIPIO DE ITAGUI. </t>
  </si>
  <si>
    <t xml:space="preserve">PRESTACIÓN DE SERVICIOS PROFESIONALES PARA EL ACOMPAÑAMIENTO, ASESORIA JURIDICA Y DEFENSA TÉCNICA EN PROCESOS JUDICIALES DE LAS MUJERES VÍCTIMAS DE VIOLENCIA INTRAFAMILIAR Y DEMÁS DELITOS QUE MENOSCABEN SU VIDA E INTEGRIDAD EN EL MUNICIPIO DE ITAGUI. </t>
  </si>
  <si>
    <t>43.735.595-1</t>
  </si>
  <si>
    <t>800.148.898-5</t>
  </si>
  <si>
    <t>3 AÑOS</t>
  </si>
  <si>
    <t xml:space="preserve">ACTA N° 1  MODIFICATORIA DE ADICION EN PLAZO  POR 15 DIAS  DEL 01 AL 15 DE JULIO  Y VALOR </t>
  </si>
  <si>
    <t>DEPARTAMENTO ADMIISTRATIVO DE PLANEACION</t>
  </si>
  <si>
    <t xml:space="preserve">SECRETARIA DE GOBIERNO </t>
  </si>
  <si>
    <t>900077643-1</t>
  </si>
  <si>
    <t>1037630494-3</t>
  </si>
  <si>
    <t>1036637173-2</t>
  </si>
  <si>
    <t>80173783-1</t>
  </si>
  <si>
    <t>6 DIAS</t>
  </si>
  <si>
    <t xml:space="preserve">ACTA N° 1 MODIFICATORIA DE ADICION EN PLAZO Y VALOR  POR 22 DIAS QUE VA DESDE EL 10-07-AL 31 DE JULIO  DE 2020 </t>
  </si>
  <si>
    <t xml:space="preserve">ACTA N° 1  MODIFICATORIA DE ADICION EN VALOR Y  PLAZO  POR 2 MESES Y 15 DIAS  DEL 20  DE JULIO AL 04/10/2020 </t>
  </si>
  <si>
    <t xml:space="preserve">ACTA N° 2  MODIFICAT ORIA DE ADICION EN PLAZO Y VALOR   POR 80  DIAS  DEL 11 DE SEPTIEMBRE AL 30 DE  NOVIEMBRE 2020 </t>
  </si>
  <si>
    <t>DU</t>
  </si>
  <si>
    <t>acta n6  en valor y plazo por 83 dias calendario, que va desde el 20 de 0CTUBRE de 2020 hasta el 31 de diciembre de 2020. acta n.5 en valor y plazo por 73 dias calendario, que va desde el 20 de junio de 2020 hasta el 31 de agosto de 2020.                                    acta n. 3 en  plazo y valor por 172 dias, que va desde el 31 de diciembre de 2019 al 19 de junio del 2020. Adicion n. 1  que va por 1 mes y 15 dias o sea desde el 21 noviembre al 30 Diciembre del 2019</t>
  </si>
  <si>
    <t>ACTA N° 1 ° MODIFICATORIA DE ADICION EN PLAZO , POR 41  DIAS, QUE VA  DEL 20 DE NOVIEMBRE AL 31 DE DICIEMBRE</t>
  </si>
  <si>
    <t>acta n. 7 en  plazo  en 156 días, que va desde el 01 de enero del 25 de junio al  30 de noviembre 2020.                                acta n. 5 en  plazo por 4 meses, que va desde el 01 de enero de 2020 al 30 de abril del 2020.
acta n. 4 plazo y valor por 11 dias,que van desde el 21 de diciembre al 31 de diciembre del 2019</t>
  </si>
  <si>
    <t>22  meses y 32 dias</t>
  </si>
  <si>
    <t>acta n. 3 en  plazo  por  cinco (5) meses, que va desde el 01 de marzo de 2020 al  28 de julio del 2020                                   
acta n.1 en plazo por 2 meses, que va desde el 01 de enero de 2020 al 29 de febrero de 2020</t>
  </si>
  <si>
    <t>JULIO -AGOSTO - SEPTIEMBRE  2020</t>
  </si>
  <si>
    <t>SSYPS-237-2020</t>
  </si>
  <si>
    <t>SSYPS-238-2020</t>
  </si>
  <si>
    <t>SSA-239-2020</t>
  </si>
  <si>
    <t>SSYPS-240-2020</t>
  </si>
  <si>
    <t>SSA-241-2020</t>
  </si>
  <si>
    <t>SSYPS-242-2020</t>
  </si>
  <si>
    <t>SSYPS-243-2020</t>
  </si>
  <si>
    <t>SSA-244-2020</t>
  </si>
  <si>
    <t>SSA-245-2020</t>
  </si>
  <si>
    <t>SSA-246-2020</t>
  </si>
  <si>
    <t>SEC-247-2020</t>
  </si>
  <si>
    <t>SSYPS-248-2020</t>
  </si>
  <si>
    <t>SGM-249-2020</t>
  </si>
  <si>
    <t>SMA-250-2020</t>
  </si>
  <si>
    <t xml:space="preserve">SI-251-2020 </t>
  </si>
  <si>
    <t>SSYPS-252-2020</t>
  </si>
  <si>
    <t>SSYPS-253-2020</t>
  </si>
  <si>
    <t>SI-254-2020</t>
  </si>
  <si>
    <t>DDE-255-2020</t>
  </si>
  <si>
    <t>SSA-256-2020</t>
  </si>
  <si>
    <t>SE-257-2020</t>
  </si>
  <si>
    <t>SGM-258-2020</t>
  </si>
  <si>
    <t>SGM-259-2020</t>
  </si>
  <si>
    <t>DDE-260-2020</t>
  </si>
  <si>
    <t>DAP-261-2020</t>
  </si>
  <si>
    <t>SE-263-2020</t>
  </si>
  <si>
    <t>SJ-264-2020</t>
  </si>
  <si>
    <t>DAP-265-2020</t>
  </si>
  <si>
    <t>SSA-266-2020</t>
  </si>
  <si>
    <t>SSYPS-267-2020</t>
  </si>
  <si>
    <t>SMA-268-2020</t>
  </si>
  <si>
    <t>SSYPS-269-2020</t>
  </si>
  <si>
    <t>DDE-270-2020</t>
  </si>
  <si>
    <t>SMA-271-2020</t>
  </si>
  <si>
    <t>SMA-272-2020</t>
  </si>
  <si>
    <t xml:space="preserve">SF-273-2020 </t>
  </si>
  <si>
    <t>SF-274-2020</t>
  </si>
  <si>
    <t>SG-276-2020</t>
  </si>
  <si>
    <t>SF-277-2020</t>
  </si>
  <si>
    <t>SMA-278-2020</t>
  </si>
  <si>
    <t>SSA-279-2020</t>
  </si>
  <si>
    <t>DAP-280-2020</t>
  </si>
  <si>
    <t>DAP-281-2020</t>
  </si>
  <si>
    <t>SMA-282-2020</t>
  </si>
  <si>
    <t>SMA-283-2020</t>
  </si>
  <si>
    <t>SSYPS-284-2020</t>
  </si>
  <si>
    <t>SM-285-2020</t>
  </si>
  <si>
    <t>SM-286-2020</t>
  </si>
  <si>
    <t>SE-287-2020</t>
  </si>
  <si>
    <t>SPC-288-2020</t>
  </si>
  <si>
    <t>SG-289-2020</t>
  </si>
  <si>
    <t>DAP-290-2020</t>
  </si>
  <si>
    <t>SH-291-2020</t>
  </si>
  <si>
    <t>SSA-292-2020</t>
  </si>
  <si>
    <t>SSYPS-293-2020</t>
  </si>
  <si>
    <t>DDE-294-2020</t>
  </si>
  <si>
    <t>SSA-295-2020</t>
  </si>
  <si>
    <t>SSYPS-296-2020</t>
  </si>
  <si>
    <t>SE-297-2020</t>
  </si>
  <si>
    <t>SSYPS-298-2020</t>
  </si>
  <si>
    <t>SSA-299-2020</t>
  </si>
  <si>
    <t>SS-300-2020</t>
  </si>
  <si>
    <t>AM-301-2020</t>
  </si>
  <si>
    <t>SE-302-2020</t>
  </si>
  <si>
    <t>SSA-303-2020</t>
  </si>
  <si>
    <t>SSA-304-2020</t>
  </si>
  <si>
    <t>SSYPS-305-2020</t>
  </si>
  <si>
    <t>SE-306-2020</t>
  </si>
  <si>
    <t>SGM-307-2020</t>
  </si>
  <si>
    <t>SJ-308-2020</t>
  </si>
  <si>
    <t>SF-309-2020</t>
  </si>
  <si>
    <t>SM-310-2020</t>
  </si>
  <si>
    <t>SSYPS-311-2020</t>
  </si>
  <si>
    <t>SSA-313-2020</t>
  </si>
  <si>
    <t>SP-314-2020</t>
  </si>
  <si>
    <t>SMA-315-2020</t>
  </si>
  <si>
    <t>SE-316-2020</t>
  </si>
  <si>
    <t>SGM-317-2020</t>
  </si>
  <si>
    <t>SE-318-2020</t>
  </si>
  <si>
    <t>SF-319-2020</t>
  </si>
  <si>
    <t>SH-320-2020</t>
  </si>
  <si>
    <t>SE-321-2020</t>
  </si>
  <si>
    <t>SSA-322-2020</t>
  </si>
  <si>
    <t>E.S.E. HOSPITAL DEL SUR “GABRIEL JARAMILLO PIEDRAHITA”.</t>
  </si>
  <si>
    <t>CUERPO DE BOMBEROS VOLUNTARIOS DE ITAGUI</t>
  </si>
  <si>
    <t xml:space="preserve">CÉSAR AUGUSTO CARMONA DIAZ.  </t>
  </si>
  <si>
    <t>MISAEL OCTAVIO MARTÍNEZ ARIAS</t>
  </si>
  <si>
    <t>GERMÁN DE JESÚS PELÁEZ TORO</t>
  </si>
  <si>
    <t xml:space="preserve">IMPROSOFT S.A.S. </t>
  </si>
  <si>
    <t>SEILAM S.A.S.</t>
  </si>
  <si>
    <t>UNIÓN TEMPORAL RA</t>
  </si>
  <si>
    <t>UNIVERSIDAD CES.</t>
  </si>
  <si>
    <t>AGENCIA DE DESARROLLO LOCAL DE ITAGÛÍ –ADELI-</t>
  </si>
  <si>
    <t>DANIELA GUZMÁN SALDARRIAGA.</t>
  </si>
  <si>
    <t xml:space="preserve">MAURICIO GARCIA ZAMORA.     </t>
  </si>
  <si>
    <t>SANTIAGO TOBÓN UPEGUI</t>
  </si>
  <si>
    <t xml:space="preserve">CALLE RAMÍREZ CINDY JOHANNA  </t>
  </si>
  <si>
    <t>ARCHIVOS DE COLOMBIA S.AS.</t>
  </si>
  <si>
    <t xml:space="preserve">INGENIERÍA EQUIPOS Y SERVICIOS S.A.S. (INGESEL S.A.S)       </t>
  </si>
  <si>
    <t xml:space="preserve">INDUSTRIAS ALIMENTICIAS ENRIPAN S.A.S.      </t>
  </si>
  <si>
    <t>FUNDACION INSTITUTO PARA LA EXPORTACION Y LA MODA – INEXMODA.</t>
  </si>
  <si>
    <t>ESRI COLOMBIA S.A.S</t>
  </si>
  <si>
    <t>CORPORACION FENALCO SOLIDARIO COLOMBIA</t>
  </si>
  <si>
    <t>LUISA FERNANDA MUÑOZ VALENCIA.</t>
  </si>
  <si>
    <t>MARCELENA MARIA PINEDA CORREA</t>
  </si>
  <si>
    <t xml:space="preserve"> BENJUMEA OSPINA ORFILIA DE JESÚS </t>
  </si>
  <si>
    <t xml:space="preserve">OSORIO SANCHEZ FERNANDO DE JESUS </t>
  </si>
  <si>
    <t xml:space="preserve">LUIS GABRIEL AGUDELO GÓMEZ. </t>
  </si>
  <si>
    <t xml:space="preserve">LEAL RODRIGUEZ MARIA JAQUELINE </t>
  </si>
  <si>
    <t>CARLOS MARIO MARTINEZ HINCAPIE</t>
  </si>
  <si>
    <t>VICTOR HUGO CALLE BEDOYA</t>
  </si>
  <si>
    <t>FRANK DAVID ZAPATA MARIN</t>
  </si>
  <si>
    <t>CORPORACIÓN PROSPECTIVA GLOBAL</t>
  </si>
  <si>
    <t>GIOVANNY STIVEN GARZON GIRALDO</t>
  </si>
  <si>
    <t xml:space="preserve"> CARDONA RESTREPO DANIEL</t>
  </si>
  <si>
    <t>CORPORACION DE AMOR AL NIÑO CARIÑO</t>
  </si>
  <si>
    <t xml:space="preserve">CORPORACIÓN FUTURO Y PROGRESO.
</t>
  </si>
  <si>
    <t xml:space="preserve"> RAMIREZ GARCIA JOSE ALBERTO</t>
  </si>
  <si>
    <t xml:space="preserve">CONSULTORÍAS EMPRESARIALES EFICIENTES S.A.S. “CON-EME S.A.S.”   
</t>
  </si>
  <si>
    <t>CORPORACION EMPRESARIAL DEL SUR DEL VALLE DE ABURRA “CORPORACIÓN EMPRESARIAL PROSUR</t>
  </si>
  <si>
    <t>UNIVERSIDAD DE ANTIOQUIA</t>
  </si>
  <si>
    <t xml:space="preserve"> OSORNO TABORDA STEVEN</t>
  </si>
  <si>
    <t>DIANA MARÍA MARTÍNEZ DUQUE</t>
  </si>
  <si>
    <t xml:space="preserve">INVERSIONISTAS CON VISIÓN S.A.S.
</t>
  </si>
  <si>
    <t>ASISTIGRUAS S.A.S.</t>
  </si>
  <si>
    <t>GYO CONSULTORES S.A.S.</t>
  </si>
  <si>
    <t>CORPORACIÓN PROSPECTIVA GLOBAL.</t>
  </si>
  <si>
    <t>ENTREGA INMEDIATA SEGURA S.A</t>
  </si>
  <si>
    <t xml:space="preserve"> RUEDA ZAPATA NELSON DE JESÚS  </t>
  </si>
  <si>
    <t xml:space="preserve">PAPELERIA EL PUNTO S.A.S.  </t>
  </si>
  <si>
    <t>OSCAR HERNAN OCAMPO VALENCIA</t>
  </si>
  <si>
    <t xml:space="preserve">JUAN CARLOS JARAMILLO MEJÍA </t>
  </si>
  <si>
    <t xml:space="preserve">COMERCIALIZADORA EL SUPERCOMBATE S.A.S. </t>
  </si>
  <si>
    <t xml:space="preserve">UNION TEMPORAL SERVICIOS DE IMPRESIÓN Y COPIADO 2020. </t>
  </si>
  <si>
    <t>MAX EVENT BTL S.A.S.</t>
  </si>
  <si>
    <t xml:space="preserve">LÓPEZ PÉREZ WILLIAM DE JESÚS </t>
  </si>
  <si>
    <t xml:space="preserve"> ARANGO TORRES LUISA MARIA</t>
  </si>
  <si>
    <t>EMPRESA PARA LA SEGURIDAD URBANA – ESU</t>
  </si>
  <si>
    <t>INSTITUTO COLOMBIANO DE NORMAS TÉCNICAS Y CERTIFICACIÓN ICONTEC</t>
  </si>
  <si>
    <t xml:space="preserve"> JUAN CARLOS VELEZ AGUDELO</t>
  </si>
  <si>
    <t xml:space="preserve"> JARAMILLO MARIA GEORGINA</t>
  </si>
  <si>
    <t xml:space="preserve">E.S.E. HOSPITAL DEL SUR “GABRIEL JARAMILLO PIEDRAHITA
</t>
  </si>
  <si>
    <t>COLOMBIA MOVIL S.A E.S.P.</t>
  </si>
  <si>
    <t xml:space="preserve">CUERPO DE BOMBEROS VOLUNTARIOS DEL MUNICIPIO DE  ITAGUI.  </t>
  </si>
  <si>
    <t>MAIRA ALEJANDRA LÓPEZ CAÑAVERAL</t>
  </si>
  <si>
    <t xml:space="preserve">AGENCIA GRUPO BRAND S.A.S.
</t>
  </si>
  <si>
    <t xml:space="preserve"> GIL CORREA FLOR MARINA</t>
  </si>
  <si>
    <t xml:space="preserve">CAJA DE COMPENSACIÓN FAMILIAR – COMFENALCO ANTIOQUIA
</t>
  </si>
  <si>
    <t xml:space="preserve"> FUNDACIÓN DIEGO ECHAVARRÍA MISAS CENTRO CULTURAL Y EDUCATIVO   </t>
  </si>
  <si>
    <t>LA CORPORACIÓN PARA EL MANEJO SOSTENIBLE DE LOS BOSQUES MASBOSQUES.</t>
  </si>
  <si>
    <t>FUNDACION UNITED WAY COLOMBIA</t>
  </si>
  <si>
    <t xml:space="preserve">AGENCIA DE DESARROLLO LOCAL DE ITAGÛÍ – ADELI. </t>
  </si>
  <si>
    <t>SOFTBOX SOLUTIONS S.A.S..</t>
  </si>
  <si>
    <t xml:space="preserve">SOCIEDAD CAMERAL DE CERTIFICACION DIGITAL CERTICAMARA S.A. </t>
  </si>
  <si>
    <t>ACADEMIA DE INGLES QUALITY TECH INSTITUTE S.A.S.</t>
  </si>
  <si>
    <t xml:space="preserve"> RAMIREZ CALLE LIBIA MARIA</t>
  </si>
  <si>
    <t>REALIZAR ACCIONES DE VIGILANCIA Y CONTROL EPIDEMIOLÓGICO E INMUNOLÓGICO EN EL MUNICIPIO DE ITAGÜÍ.</t>
  </si>
  <si>
    <t xml:space="preserve">PRESTAR LOS SERVICIOS DE PROTECCIÓN ESPECÍFICA, DETECCIÓN TEMPRANA, EDUCACIÓN EN SALUD Y LA ATENCIÓN DE ENFERMEDADES DE INTERÉS EN SALUD PÚBLICA DESCRITOS EN LA RESOLUCIÓN 3280 DE 2018, A LA POBLACIÓN POBRE NO ASEGURADA (PPNA) SUSCEPTIBLE DE AFILIACIÓN Y LA POBLACIÓN IDENTIFICADA POR EL SISBÉN III CON UN PUNTAJE SUPERIOR A 51.57 (SEGÚN RESOLUCIÓN 3778 DE AGOSTO 30 DE 2011) Y NO AFILIADO A NINGUNA EPS. </t>
  </si>
  <si>
    <t xml:space="preserve">ARRENDAMIENTO DE DIECISÉIS (16) LOCALES COMERCIALES Y DOS (2) CELDAS DE PARQUEADERO, PARA USO DE LA ADMINISTRACIÓN MUNICIPAL UBICADOS EN EL CENTRO COMERCIAL ITAGÜÍ (LOCALES 201, 202, 203, 208, 227, 233, 234, 235, 249, 250, 251, 252, 254, 255, 301, 401). </t>
  </si>
  <si>
    <t>PRESTACIÓN DE SERVICIOS PROFESIONALES PARA LA GESTION Y OPERACIÓN DEL SISTEMA DE EMERGENCIAS MÉDICAS (SEM) EN EL MUNICIPIO DE ITAGÜÍ</t>
  </si>
  <si>
    <t xml:space="preserve">ARRENDAMIENTO DE UN (1) LOCAL COMERCIAL Y UNA (1) CELDA DE PARQUEADERO, PARA USO DE LA ADMINISTRACIÓN MUNICIPAL DE ITAGUI, UBICADOS EN LA CARRERA 50 N° 51-51  CENTRO COMERCIAL ITAGUI (LOCAL 112). </t>
  </si>
  <si>
    <t>PRESTACIÓN DE SERVICIOS PROFESIONALES PARA LA CONTENCIÓN Y MITIGACIÓN DE LA PANDEMIA GENERADA POR EL CORONAVIRUS SARS-CoV-2 (COVID-19) EN EL MUNICIPIO DE ITAGÜÍ</t>
  </si>
  <si>
    <t>PRESTAR LOS SERVICIOS DEL PRIMER NIVEL DE COMPLEJIDAD CONTEMPLADOS EN LA RESOLUCIÓN 5261 DE 1994, DECRETO 4747 DE 2007 Y RESOLUCIÓN 5334 DE 2008 A LA POBLACIÓN POBRE NO ASEGURADA (PPNA) SUSCEPTIBLE DE AFILIACIÓN Y LA POBLACIÓN IDENTIFICADA POR EL SISBÉN III CON UN PUNTAJE SUPERIOR A 51.57 (SEGÚN RESOLUCIÓN 3778 DE AGOSTO 30 DE 2011) Y NO ESTAR AFILIADO A NINGUNA EPS</t>
  </si>
  <si>
    <t>ARRENDAMIENTO DEL LOCAL 413 DEL CENTRO COMERCIAL ITAGÜÍ PLAZA PARA EL FUNCIONAMIENTO DE LAS DEPENDENCIAS ADMINISTRATIVAS DE LA ALCALDÍA MUNICIPAL DE ITAGÜÍ QUE SEAN ASIGNADAS</t>
  </si>
  <si>
    <t>ARRENDAMIENTO DEL LOCAL 404 DEL CENTRO COMERCIAL ITAGÜÍ PLAZA PARA EL FUNCIONAMIENTO DE LAS DEPENDENCIAS ADMINISTRATIVAS DE LA DE LA ALCALDÍA MUNICIPAL DE ITAGÜÍ</t>
  </si>
  <si>
    <t>ARRENDAMIENTO DEL LOCAL 412 DEL CENTRO COMERCIAL ITAGÜÍ PLAZA PARA EL FUNCIONAMIENTO DE LA DEPENDENCIA ADMINISTRATIVA DE LA ALCALDÍA MUNICIPAL DE ITAGÜÌ QUE SE REQUIERA</t>
  </si>
  <si>
    <t>PRESTACIÓN DE SERVICIOS PARA LA ACTUALIZACIÓN DE LA LICENCIA Y SOPORTE TÉCNICO DE LA HERRAMIENTA TECNOLÓGICA “MEJORAMISO” PARA EL MEJORAMIENTO CONTINUO DEL SISTEMA DE CONTROL INTERNO DEL MUNICIPIO DE ITAGÜÍ</t>
  </si>
  <si>
    <t>PRESTACIÓN DE SERVICIOS PARA EL ANÁLISIS DE LABORATORIO FISICOQUÍMICO Y MICROBIOLÓGICO EN EL MUNICIPIO DE ITAGÜÍ</t>
  </si>
  <si>
    <t>PRESTACIÓN DEL SERVICIO INTEGRAL DE VIGILANCIA Y SEGURIDAD PRIVADA CON ARMAS Y SIN ARMAS PARA LA ADMINISTRACION MUNICIPAL DE ITAGUI (SEDES CENTRALIZADAS, DESCENTRALIZADAS E INSTITUCIONES EDUCATIVAS).</t>
  </si>
  <si>
    <t>PRESTACIÓN DE SERVICIOS PROFESIONALES PARA LA ATENCIÓN INTEGRAL DE ANIMALES EN SITUACIÓN DE CALLE EN ALTO GRADO DE VULNERABILIDAD Y PROTECCIÓN DE LOS ANIMALES DOMÉSTICOS EN EL MUNICIPIO DE ITAGÜÍ</t>
  </si>
  <si>
    <t>CONTRATO INTERADMINISTRATIVO DE ADMINISTRACIÓN DELEGADA DEL PROYECTO “MANTENIMIENTO DE LA MALLA VIAL Y MEJORAMIENTO DE LA MOVILIDAD PEATONAL, ASÍ COMO DE LOS ESCENARIOS RECREATIVOS, DEPORTIVOS Y EDIFICIOS DE USO INSTITUCIONAL DEL MUNICIPIO DE ITAGÜÍ”. ENTRE EL MUNICIPIO DE ITAGÜÍ Y LA AGENCIA DE DESARROLLO LOCAL DE ITAGÜÍ –ADELI- PARA EL DESARROLLO DE ACTIVIDADES INHERENTES AL MISMO</t>
  </si>
  <si>
    <t>CONTRATO INTERADMINISTRATIVO ENTRE EL MUNICIPIO DE ITAGÜÍ Y LA E.S.E HOSPITAL DEL SUR “GABRIEL JARAMILLO PIEDRAHITA”, PARA EL DESARROLLO DEL PLAN DE INTERVENCIONES COLECTIVAS -PIC- Y  LA GESTIÓN DE LA SALUD PÚBLICA, SEGÚN LINEAMIENTOS NACIONALES, DEPARTAMENTALES Y MUNICIPALES EN EL MUNICIPIO DE ITAGÜÍ</t>
  </si>
  <si>
    <t>CONTRATO DE PRESTACIÓN DE SERVICIOS DE APOYO A LA GESTIÓN PARA SOPORTAR Y ACOMPAÑAR A LA ENTIDAD EN EL ÁREA DE ATENCIÓN A POBLACION VULNERABLE DE LA SECRETARIA DE SALUD Y PROTECCIÓN SOCIAL DEL MUNICIPIO DE ITAGÜÍ</t>
  </si>
  <si>
    <t>PRESTACIÓN DE SERVICIOS PROFESIONALES PARA BRINDAR ACOMPAÑAMIENTO JURIDICO A LA SECRETARÍA DE INFRAESTRUCTURA EN TRAMITES RELACIONADOS CON PERMISOS, AUTORIZACIONES, PROCEDIMIENTOS SANCIONATORIOS, DECISIONES JURÍDICAS EN MATERIA AMBIENTAL, QUE SEAN REQUERIDOS PARA LA EJECUCIÓN DE OBRAS</t>
  </si>
  <si>
    <t>PRESTACIÓN DE SERVICIOS DE APOYO A LA GESTIÓN PARA ACOMPAÑAR Y SOPORTAR A LA DIRECCIÓN DE DESARROLLO ECONÓMICO EN LA IMPLEMENTACIÓN DE ESTRATEGIAS DE RELACIONAMIENTO ADMINISTRATIVO Y ECONÓMICO ENTRE EL SECTOR PRODUCTIVO PRIVADO DEL MUNICIPIO DE ITAGÜÍ Y LA ADMINISTRACIÓN MUNICIPAL, PARA ATRAER MAYOR INVERSIÓN AL TERRITORIO Y GENERAR NUEVOS EMPLEOS PARA LA POBLACIÓN DEL MUNICIPIO</t>
  </si>
  <si>
    <t>CONTRATO DE ARRENDAMIENTO DE DOS (2) BIENES INMUEBLES (LOCALES COMERCIALES 1 Y 2), IDENTIFICADOS ASÍ: LOCAL 1 CON UN ÁREA DE 14.60 M2, UBICADO EN LA DIAGONAL 47 N° 32-65 Y EL LOCAL 2 CON UN ÁREA DE 14.50 M2, UBICADO EN LA DIAGONAL 47 N° 32-67, PARA ACTIVIDAD COMERCIAL AUTORIZADA LEGALMENTE</t>
  </si>
  <si>
    <t xml:space="preserve">PRESTACIÓN DE SERVICIOS DE APOYO A LA GESTIÓN PARA REALIZAR ACTIVIDADES DE INDEXACIÓN DE EXPEDIENTES LABORALES DE LOS DOCENTES, DIRECTIVOS DOCENTES Y PERSONAL ADMINISTRATIVO ADSCRITO A LA SECRETARÍA DE EDUCACIÓN DEL MUNICIPIO DE ITAGÜÍ. </t>
  </si>
  <si>
    <t>COMPRAVENTA E INSTALACIÓN DE UNA CAVA PARA LA PRESERVACIÓN DE CADÁVERES, COMO MEDIDA PARA CONJURAR LA CALAMIDAD PÚBLICA DECLARADA POR MEDIO DEL DECRETO No. 407 DEL 13 DE MARZO DE 2020</t>
  </si>
  <si>
    <t>SUMINISTRO  Y ENTREGA DE ALIMENTACIÓN PARA EL PERSONAL DE LOS CUERPOS DE SOCORRO Y ORGANISMOS DE SEGURIDAD QUE HACEN PARTE DEL PUESTO DE MANDO UNIFICADO (PMU) DEL MUNICIPIO DE ITAGÜÍ, COMO MEDIDA PARA  CONJURAR LA CALAMIDAD PÚBLICA DECLARADA POR MEDIO DEL DECRETO No. 407 DEL 13 DE MARZO DE 2020</t>
  </si>
  <si>
    <t>PRESTACIÓN DE SERVICIOS DE APOYO A LA GESTIÓN PARA ACOMPAÑAR A LA INDUSTRIA TEXTIL DEL MUNICIPIO DE ITAGÜÍ EN EL MARCO DE LA FERIA INTERNACIONAL COLOMBIAMODA 2020 BE ONLINE.</t>
  </si>
  <si>
    <t>ADQUISICIÓN DE PAQUETE CORPORATIVO DE LICENCIAS ARCGIS 2020 PARA EL MUNICIPIO DE ITAGUI</t>
  </si>
  <si>
    <t>PRESTACION DE SERVICIOS PARA LA RENOVACION SOCIAL EMPRESARIAL DEL MUNICIPIO DE ITAGUI</t>
  </si>
  <si>
    <t>APOYO A LA GESTIÓN COMO TÉCNICO EN ACTIVIDADES ADMINISTRATIVAS Y OPERATIVAS QUE FORTALEZCAN LA LEGALIDAD Y OPORTUNIDAD DE LA GESTIÓN ADMINISTRATIVA DE LA SECRETARIA JURÍDICA</t>
  </si>
  <si>
    <t>CONTRATO DE PRESTACION DE SERVICIOS PROFESIONALES PARA EL APOYO AL DEPARTAMENTO ADMINISTRATIVO DE PLANEACION EN LA PROYECCION, EJECUCION, SEGUIMIENTO Y EVALUACION A LOS PLANES, PROGRAMAS Y PROYECTOS RELACIONADOS CON EL ORDENAMIENTO TERRITORIAL Y EL COMPONENTE GEOLOGICO DEL MUNICIPIO DE ITAGUI</t>
  </si>
  <si>
    <t>ARRENDAMIENTO DE UN (1) BIEN INMUEBLE (LOCAL COMERCIAL), UBICADO EN LA CARRERA 55A NO. 41-20, INTERIOR 7000, CON UN ÁREA DE 14 M2 Y DESTINADO PARA CAFETERÍA</t>
  </si>
  <si>
    <t>PRESTACION DE SERVICIOS DE APOYO A LA GESTIÓN PARA ACOMPAÑAR Y SOPORTAR A LA SECRETARIA DE SALUD Y PROTECCIÓN SOCIAL DE ITAGÜÍ EN EL PROGRAMA DE ALIMENTACIÓN CON OPORTUNIDADES SANAS Y SEGURAS</t>
  </si>
  <si>
    <t>PRESTACIÓN DE SERVICIOS DE APOYO A LA GESTIÓN PARA FORTALECER A LA SECRETARÍA DE MEDIO AMBIENTE EN LA REALIZACIÓN DE OPERATIVOS TECNICOS DE CONTROL Y SEGUIMIENTO A LAS EMISIONES DE LAS FUENTES MÓVILES QUE CIRCULAN EN EL MUNICIPIO DE ITAGUÍ</t>
  </si>
  <si>
    <t>PRESTACIÓN DE SERVICIOS PROFESIONALES PARA SOPORTAR LA GESTIÓN INTEGRAL DE LA SECRETARÍA DE SALUD Y PROTECCIÓN SOCIAL, DE MANERA ESPECÍFICA EN EL APOYO AL SEGUIMIENTO E IMPLEMENTACIÓN DE LOS COMPONENTES DEL SISTEMA OBLIGATORIO DE GARANTÍA DE LA CALIDAD</t>
  </si>
  <si>
    <t>PRESTACION DE SERVICIOS PROFESIONALES PARA ACOMPAÑAR A LA DIRECCION DE DESARROLLO ECONOMICO DEL MUNICIPIO DE ITAGUI, CON ESTRATEGIAS QUE PERMITAN ARTICULAR ACCIONES QUE CONLLEVEN A LA INICIATIVA DE POLITICAS PUBLICAS</t>
  </si>
  <si>
    <t xml:space="preserve">PRESTACIÓN DE SERVICIOS DE APOYO A LA GESTIÓN PARA ACOMPAÑAR A LA SECRETARÍA DE MEDIO AMBIENTE EN LA SENSIBILIZACIÓN SOBRE LAS BUENAS PRACTICAS DE CONDUCCIÓN Y SOPORTAR EL DILIGENCIMIENTO DE LOS FORMATOS REQUERIDOS EN LOS OPERATIVOS DE MEDICIÓN DE EMISIONES DE LAS FUENTES MÓVILES QUE CIRCULAN EN EL MUNICIPIO DE ITAGUÍ. </t>
  </si>
  <si>
    <t>PRESTACIÓN DE SERVICIOS DE APOYO A LA GESTIÓN PARA FORTALECER A LA SECRETARÍA DE MEDIO AMBIENTE EN LA REALIZACIÓN DE OPERATIVOS TECNICOS DE CONTROL Y SEGUIMIENTO A LAS EMISIONES DE LAS FUENTES MÓVILES QUE CIRCULAN EN EL MUNICIPIO DE ITAGÜÍ</t>
  </si>
  <si>
    <t>PRESTACIÓN DE SERVICIOS PROFESIONALES PARA LA ATENCION Y EL ACOMPAÑAMIENTO PSICOSOCIAL Y LA REALIZACION  DE ACTIVIDADES OPERATIVAS, LOGÍSTICAS, Y LUDICO - RECREATIVAS PARA LAS DIFERENTES POBLACIONES ATENDIDAS POR LA SECRETARIA DE LA FAMILIA</t>
  </si>
  <si>
    <t xml:space="preserve">PRESTACIÓN DE SERVICIOS PROFESIONALES DE UN POLITOLOGO, PARA EL APOYO EN LA IMPLEMENTACION DEL PROYECTO FORTALECIMIENTO DE LAS FAMILIAS PARA EL ACCESO A LAS OPORTUNIDADES EN EL MUNICIPIO DE ITAGÜI. </t>
  </si>
  <si>
    <t xml:space="preserve">PRESTACIÓN DE SERVICIOS PROFESIONALES PARA LA REALIZACION DE ACTIVIDADES DE PROMOCION PREVENCION Y ATENCION QUE POSIBILITEN EL FORTALECIMIENTO DE LAS RELACIONES AL INTERIOR DE LAS FAMILIAS MEDIANTE HERRAMIENTAS DE DISCIPLINA POSITIVA QUE PERMITAN ACOMPAÑAR Y PREVENIR LOS TIPOS DE VIOLENCIA QUE AFECTAN A LOS NIÑOS, ADOLESCENTES Y SUS FAMILIAS. </t>
  </si>
  <si>
    <t>PRESTACIÓN DE SERVICIOS DE APOYO A LA GESTIÓN EN EL SOPORTE QUE REQUIERE LA SECRETARÍA DE MEDIO AMBIENTE EN LAS ACTIVIDADES AMBIENTALES DEL PROGRAMA DE GUARDABOSQUES PARA LA PROMOCIÓN DE LA CONSERVACIÓN Y GESTIÓN DE LAS ÁREAS DE IMPORTANCIA ESTRATÉGICA, PREDIOS ADQUIRIDOS QUE SURTEN ACUEDUCTOS VEREDALES EN EL MUNICIPIO DE ITAGÜÍ Y EN LA EJECUCIÓN DE ACCIONES ENMARCADAS EN LOS PLANES DE MANEJO DEL  DMI</t>
  </si>
  <si>
    <t>ARRENDAMIENTO DE UN (01) BIEN INMUEBLE (LOCAL COMERCIAL CON UN ÁREA DE 16 M2) UBICADO EN LA CALLE 76 NO. 45A – 196 CASA DE LA CULTURA ZONA NORTE CON DESTINACIÓN ESPECÍFICA DE CAFETERÍA</t>
  </si>
  <si>
    <t>PRESTACIÓN DE SERVICIOS PROFESIONALES DE ASESORÍA, Y ACOMPAÑAMIENTO PARA EL FORTALECIMIENTO Y MEJORAMIENTO CONTINUO DEL SISTEMA DE GESTIÓN DE LA CALIDAD BAJO LA NTC-ISO 9001, SEGUIMIENTO DEL PLAN ANTICORRUPCIÓN Y DE ATENCIÓN AL CIUDADANO Y DEL MAPA DE RIESGOS DE CORRUPCION DEL MUNICIPIO DE ITAGÜÍ.</t>
  </si>
  <si>
    <t>CONTRATO DE PRESTACION DE SERVICIOS PROFESIONALES PARA ACOMPAÑAR A LA ENTIDAD EN ACTIVIDADES PROPIAS DEL CONSEJO TERRITORIAL DE PLANEACIÓN DEL MUNICIPIO DE ITAGÜÍ PARA SU FORTALECIMIENTO</t>
  </si>
  <si>
    <t>CONTRATO INTERADMINISTRATIVO ENTRE EL MUNICIPIO DE ITAGÜÍ Y LA UNIVERSIDAD DE ANTIOQUIA PARA APOYAR A LA SECRETARÍA DE MEDIO AMBIENTE EN LA ELABORACIÓN DEL PLAN INTEGRAL DE CAMBIO CLIMÁTICO</t>
  </si>
  <si>
    <t>PRESTACIÓN DE SERVICIOS DE APOYO A LA GESTIÓN PARA ACOMPAÑAR A LA SECRETARÍA DE MEDIO AMBIENTE EN LA SENSIBILIZACIÓN SOBRE LAS BUENAS PRACTICAS DE CONDUCCIÓN Y SOPORTAR EL DILIGENCIMIENTO DE LOS FORMATOS REQUERIDOS EN LOS OPERATIVOS DE MEDICIÓN DE EMISIONES DE LAS FUENTES MÓVILES QUE CIRCULAN EN EL MUNICIPIO DE ITAGUÍ</t>
  </si>
  <si>
    <t xml:space="preserve">PRESTACIÓN DE SERVICIOS DE UN PROFESIONAL EN GERENCIA DE SISTEMAS DE INFORMACIÓN EN SALUD (GESIS); PARA EL APOYO AL PROGRAMA DE POBLACIÓN VULNERABLE, EN LA GESTIÓN INTEGRAL DEL SISTEMA DE INFORMACIÓN DE LA SECRETARÍA DE SALUD Y PROTECCIÓN SOCIAL. </t>
  </si>
  <si>
    <t xml:space="preserve">ARRENDAMIENTO DE UN (1) LOTE DE TERRENO, PARA EL FUNCIONAMIENTO DEL PARQUEADERO, DESTINADO PARA EL ALMACENAMIENTO Y CUSTODIA DE LOS VEHÍCULOS INMOVILIZADOS POR PARTE DE LA SECRETARÍA DE MOVILIDAD DE ITAGÜÍ. </t>
  </si>
  <si>
    <t>PRESTACIÓN DE SERVICIOS DE APOYO A LA GESTIÓN EN EL DESARROLLO LOGÍSTICO Y OPERATIVO PARA EL TRASLADO Y REUBICACIÓN DE LOS VEHÍCULOS QUE SE ENCUENTRAN INMOVILIZADOS POR LA SECRETARÍA DE MOVILIDAD DEL MUNICIPIO DE ITAGÜÍ AL NUEVO PARQUEADERO DESTINADO PARA SU CUSTODIA</t>
  </si>
  <si>
    <t>PRESTACIÓN DE SERVICIOS PROFESIONALES DE ASISTENCIA TÉCNICO-OPERATIVA EN LA EJECUCIÓN Y DINAMIZACIÓN DE LOS SISTEMAS DE GESTIÓN DE CALIDAD EN LAS INSTITUCIONES EDUCATIVAS OFICIALES DEL MUNICIPIO DE ITAGÜÍ</t>
  </si>
  <si>
    <t>PRESTACIÓN DE SERVICIOS PROFESIONALES EN ACTIVIDADES DE CAPACITACION, ORIENTACION, FORTALECIMIENTO Y LOGÍSTICA PARA LOS SECTORES QUE ATIENDE LA SECRETARÍA DE PARTICIPACIÓN CIUDADANA</t>
  </si>
  <si>
    <t>PRESTACIÓN DEL SERVICIO DE MENSAJERÍA EXPRESA Y COURIER EN MOTO (IN HOUSE) PARA LA DISTRIBUCIÓN Y ENTREGA DE LOS ENVÍOS DE TODAS LAS DEPENDENCIAS DE LA ADMINISTRACIÓN MUNICIPAL DE ITAGÜÍ</t>
  </si>
  <si>
    <t>PRESTACIÓN DE SERVICIOS PROFESIONALES PARA BRINDAR ACOMPAÑAMIENTO AL DEPARTAMENTO ADMINISTRATIVO DE PLANEACIÓN, EN LA GESTIÓN DE INDICADORES E INFORMACIÓN ESTADÍSTICA DEL MUNICIPIO DE ITAGÜÍ</t>
  </si>
  <si>
    <t>CONTRATO DE SUMINISTRO DE PAPELERÍA, ÚTILES DE OFICINA Y DEMÁS ELEMENTOS REQUERIDOS PARA ATENDER LAS NECESIDADES PROPIAS DE LA ADMINISTRACIÓN MUNICIPAL DE ITAGÜÍ</t>
  </si>
  <si>
    <t>CONTRATO INTERADMINISTRATIVO DE ADMINISTRACIÓN DELEGADA DE RECURSOS PARA LA IMPLEMENTACIÓN, EJECUCIÓN Y SEGUIMIENTO DE MEDIDAS DE PREVENCIÓN Y PROTECCIÓN, DISPUESTAS EN EL PROTOCOLO DE BIOSEGURIDAD PARA LA MITIGACIÓN, CONTROL Y MANEJO DE LA PANDEMIA COVID-19.</t>
  </si>
  <si>
    <t>PRESTACIÓN DE SERVICIOS PROFESIONALES PARA SOPORTAR LA GESTIÓN INTEGRAL DE LA SECRETARÍA DE SALUD Y PROTECCIÓN SOCIAL, DE MANERA ESPECÍFICA EN LA DEFINICIÓN DE ESTRATEGIAS INCLUIDAS EN EL PLAN DE DESARROLLO “ITAGUI, CIUDAD DE OPORTUNIDADES 2020 – 2023” CAPITULO SALUD</t>
  </si>
  <si>
    <t>PRESTACIÓN DE SERVICIOS DE APOYO A LA GESTIÓN PARA ACOMPAÑAR A LA OFICINA DE GESTIÓN DEL EMPLEO EN LA IMPLEMENTACIÓN DE ESTRATEGIAS DE ARTICULACIÓN Y COORDINACIÓN ENTRE EL SECTOR PRODUCTIVO PRIVADO DEL MUNICIPIO DE ITAGÜÍ Y LA ADMINISTRACIÓN MUNICIPAL, PARA FACILITAR LA INSERCIÓN LABORAL DE SUS HABITANTES Y LA GESTIÓN DE LA OFERTA DEL MERCADO LABORAL EN SU TERRITORIO</t>
  </si>
  <si>
    <t>ARRENDAMIENTO DE TRES (03) OFICINAS IDENTIFICADAS COMO 210-211-212, PARA LA PRESTACIÓN ADECUADA Y EFICIENTE DE LOS SERVICIOS DE  LA DIRECCIÓN ADMINISTRATIVA DE AUTORIDAD ESPECIAL DE POLICÍA, INTEGRIDAD URBANÍSTICA DEL MUNICIPIO DE ITAGÜÍ, UBICADAS EN LA CARRERA 50 N° 51-51 CENTRO COMERCIAL ITAGUI.</t>
  </si>
  <si>
    <t>“PRESTACION DEL SERVICIO DE IMPRESIÓN Y COPIADO INCLUIDO LAS FORMAS PREIMPRESAS Y LA CREACION Y DIVULGACION DE LA CAMPAÑA CULTURA TRIBUTARIA 2020, EN EL MUNICIPÍO DE ITAGUI</t>
  </si>
  <si>
    <t>PRESTACIÓN DE SERVICIOS PROFESIONALES PARA EL FORTALECIMIENTO DE COMPETENCIAS QUE FAVOREZCAN LA SALUD MENTAL Y EL BIENESTAR PSICOLÓGICO DE LOS DOCENTES, DIRECTIVOS DOCENTES, ESTUDIANTES, PADRES DE FAMILIA DE LAS INSTITUCIONES EDUCATIVAS OFICIALES DEL MUNICIPIO DE ITAGÜÍ</t>
  </si>
  <si>
    <t xml:space="preserve">CONVENIO INTERADMINISTRATIVO DE ASOCIACIÓN ENTRE EL MUNICIPIO DE ITAGÜÍ Y ESE HOSPITAL DEL SUR GABRIEL JARAMILLO PIEDRAHITA PARA FORTALECER LA GESTIÓN  DE CALIDAD, LA GESTIÓN DE PRODUCCIÓN Y FINANCIERA, CONTEMPLADOS EN LA  RESOLUCIÓN 857 DE 2020. </t>
  </si>
  <si>
    <t>ARRENDAMIENTO DE UN (1) BIEN INMUEBLE (LOCAL COMERCIAL TIPO CASETA) CON UN ÁREA DE 8 M2, UBICADO EN LA CARRERA 50A Nº 76D SUR, BARRIO SURAMÉRICA, DESTINADO PARA LA VENTA DE FRUTAS Y JUGOS NATURALES.</t>
  </si>
  <si>
    <t>PRESTACIÓN DE SERVICIOS PROFESIONALES PARA ACOMPAÑAR, ASESORAR Y SOPORTAR JURÍDICAMENTE A LA SECRETARÍA DE SEGURIDAD EN LO RELACIONADO CON LOS PROCESOS Y PROGRAMAS DESARROLLADOS POR LA SECRETARÍA</t>
  </si>
  <si>
    <t>CONTRATO INTERADMINISTRATIVO DE ADMINISTRACIÓN DELEGADA DE RECURSOS ENTRE LA EMPRESA INDUSTRIAL Y COMERCIAL DEL ESTADO “EMPRESA PARA LA SEGURIDAD URBANA –ESU- Y EL MUNICIPIO DE ITAGUI DESTINADOS AL ARRENDAMIENTO DE UN VEHICULO BLINDADO PARA EL SEÑOR ALCALDE.</t>
  </si>
  <si>
    <t xml:space="preserve">PRESTACIÓN DE SERVICIOS PROFESIONALES PARA REALIZAR AUDITORIA AL SISTEMA DE GESTIÓN DE LA CALIDAD (S.G.C) SEGÚN LA NORMA TÉCNICA COLOMBIANA ISO 9001:2015, EN TRECE (13) INSTITUCIONES EDUCATIVAS OFICIALES Y LA SECRETARÍA DE EDUCACIÓN DEL MUNICIPIO DE ITAGÜÍ </t>
  </si>
  <si>
    <t>ARRENDAMIENTO DE UN (1) INMUEBLE (LOCAL COMERCIAL), UBICADO EN LA CARRERA 57 Nº 34-01 COLISEO DE EVENTO DITAIRES (CUBO), CON UN ÁREA DE  16 M², CON DESTINACIÓN ESPECÍFICA DE CAFETERÍA.</t>
  </si>
  <si>
    <t xml:space="preserve"> ARRENDAMIENTO DE UN (1) INMUEBLE (LOCAL COMERCIAL Nº 3) CON UN ÁREA DE 8.50 M2, UBICADO EN LA CARRERA 52 Nº 78-68, PARQUE DE LA FAMILIA CON DESTINACIÓN DE ESPECÍFICA DE CAFETERÍA.</t>
  </si>
  <si>
    <t>SOPORTAR A LA SECRETARÍA DE SALUD Y PROTECCIÓN SOCIAL EN EL DESARROLLO DE ESTRATEGIAS EN SALUD MENTAL ENMARCADAS EN EL PLAN DE SALUD PÚBLICA</t>
  </si>
  <si>
    <t>CONTRATO INTERADMINISTRATIVO PARA PROVEER UNA SOLUCIÓN  DE INTERNET A LOS ESTUDIANTES DE LAS INSTITUCIONES EDUCTIVAS OFICIALES DEL MUNICIPIO DE ITAGÜÍ, MEDIANTE PLANES DE DATOS MÓVILES CONTROLADOS, CONFORME AL LINEAMIENTO CONECTIVIDAD EMERGENCIA COVID-19, IMPARTIDO POR EL PROGRAMA CONEXIÓN TOTAL DEL MINISTERIO DE EDUCACION (MEN).</t>
  </si>
  <si>
    <t>PRESTACION DE SERVICIOS PROFESIONALES PARA ACOMPAÑAR A LA SUBSECRETARIA DE GESTION DEL RIESGO DE DESASTRES EN LA REVISION, ACTUALIZACION Y ARTICULACION DEL PLAN MUNICIPAL DE GESTION DEL RIESGO DE DESASTRES Y EL PLAN INTEGRAL DEL CAMBIO CLIMÁTICO DEL MUNICIPIO DE ITAGUI</t>
  </si>
  <si>
    <t xml:space="preserve">PRESTACIÓN DE SERVICIOS DE APOYO A LA GESTIÓN PARA ACOMPAÑAR Y SOPORTAR A LA ENTIDAD EN LA FASE PREPARATORIA Y DE APROXIMACIÓN A LA OPERACIÓN Y MANEJO DE LA PLATAFORMA Y SISTEMA ELECTRÓNICO DE CONTRATACIÓN PÚBLICA SECOP II Y TIENDA VIRTUAL DEL ESTADO COLOMBIANO. </t>
  </si>
  <si>
    <t xml:space="preserve">PRESTACIÓN DE SERVICIOS PROFESIONALES, PARA LA ATENCIÓN DE FAMILIAS VULNERABLES, EL DESARROLLO DE ESTRATEGIAS QUE PROMUEVAN EL FORTALECIMIENTO FAMILIAR, ENTORNOS PROTECTORES Y LA GESTIÓN DE LA OFERTA INSTITUCIONAL DIRIGIDAS A LAS FAMILIAS DEL MUNICIPIO DE ITAGÜÍ </t>
  </si>
  <si>
    <t>ADQUISICIÓN DE UNIFORMES PARA LOS AGENTES DE TRÁNSITO Y PATRULLERITOS, ELEMENTOS DE IDENTIFICACIÓN PARA LOS SERVIDORES PÚBLICOS DEL MUNICIPIO DE ITAGÜÍ Y ELEMENTOS PARA EL DESARROLLO DE LAS FUNCIONES DE POLICÍA JUDICIAL</t>
  </si>
  <si>
    <t>PRESTACIÓN DE SERVICIOS PROFESIONALES PARA SOPORTAR LA GESTIÓN INTEGRAL DE LA SECRETARÍA DE SALUD Y PROTECCIÓN SOCIAL, COMO APOYO EN LA DEFINICION DEL MODELO DE ATENCION INTEGRAL TERRITORIAL – MAITE</t>
  </si>
  <si>
    <t>ARRENDAMIENTO DE UN LOCAL COMERCIAL UBICADO EN LA CALLE 36 Nro. 59-69 DENTRO DE LAS INSTALACIONES DEL PARQUE DITAIRES, SECTOR PIES DESCALZOS (CHORRITO), DESTINADO PARA SEDE ADMINISTRATIVA DE LA CAJA DE COMPENSACIÓN FAMILIAR COMFENALCO ANTIOQUIA</t>
  </si>
  <si>
    <t xml:space="preserve">PRESTACIÓN DE SERVICIOS PROFESIONALES PARA ACOMPAÑAR AL MUNICIPIO DE ITAGÜÍ EN LA EJECUCIÓN DEL PROYECTO “INVENTARIO DEL PATRIMONIO CULTURAL MUEBLE -PCMU- EN EL MARCO DEL CONVENIO INTERADMINISTRATIVO 049-2020. </t>
  </si>
  <si>
    <t xml:space="preserve">CONVENIO INTERADMINISTRATIVO ENTRE EL MUNICIPIO DE ITAGÜÍ Y LA CORPORACIÓN PARA EL MANEJO SOSTENIBLE DE LOS BOSQUES (MASBOSQUES) PARA APOYAR LA IMPLEMENTACIÓN DEL ESQUEMA DE PAGO POR SERVICIOS AMBIENTALES (PSA), PARA LA CONSERVACIÓN DE ECOSISTEMAS ESTRATEGICOS AL RECURSO HIDRICO. </t>
  </si>
  <si>
    <t>PRESTACIÓN DE SERVICIOS PROFESIONALES DE ACOMPAÑAMIENTO A DOCENTES QUE ATIENDEN LOS ESTUDIANTES QUE INTEGRAN AULAS CON MODELOS EDUCATIVOS FLEXIBLES PARA EL NIVEL BÁSICA PRIMARIA EN LAS INSTITUCIONES EDUCATIVAS OFICIALES DEL MUNICIPIO DE ITAGÜÍ</t>
  </si>
  <si>
    <t>CONTRATO INTERADMINSTRATIVO DE ADMINISTRACIÓN DELEGADA DE RECURSOS PARA LA EJECUCIÓN DE LAS MEDIDAS POLICIVAS EJERCIDAS POR LA DIRECCIÓN ADMINISTRATIVA, AUTORIDAD ESPECIAL DE POLICÍA, INTEGRIDAD URBANÍSTICA DEL MUNICIPIO DE ITAGÜÍ.</t>
  </si>
  <si>
    <t xml:space="preserve">PRESTACIÓN DE SERVICIOS PROFESIONALES PARA LA ARTICULACIÓN DE ESTRATEGIAS DEL PLAN DIGITAL, FORMACIÓN EN TIC Y ACOMPAÑAMIENTO A LAS INSTITUCIONES EDUCATIVAS OFICIALES PARA EL LOGRO DE LAS METAS ESTABLECIDAS EN EL ACUERDO 010 DE 2015 MODIFICADO POR EL ACUERDO 009 DEL 3 DE OCTUBRE DE 2019.  </t>
  </si>
  <si>
    <t>PRESTACIÓN DE SERVICIOS PROFESIONALES PARA EL ACOMPAÑAMIENTO EN EL  DISEÑO E IMPLEMENTACIÓN DEL PROTOCOLO DE ACOMPAÑAMIENTO FAMILIAR, GRUPAL Y PSICOSOCIAL, DE LA SECRETARIA DE LA FAMILIA,</t>
  </si>
  <si>
    <t>ADQUISICIÓN DE UN (1) CERTIFICADO DIGITAL SSL SECURE SITE, UN (1) CERTIFICADO DIGITAL SSL SECURE SITE PRO CON EV (SECURE SOCKETS LAYER), UNA (1) FIRMA DIGITAL EN DISPOSITIVO CRIPTOGRÁFICO (USB) O EN DISPOSITIVO CRIPTOGRÁFICO EN TOKEN VIRTUAL Y LA RENOVACIÓN SERVICIO DE SOPORTE Y MANTENIMIENTO ESPECIALIZADO SOBRE EL COMPONENTE DE FIRMA Y ESTAMPA PARA EL MUNICIPIO DE ITAGÜÍ.</t>
  </si>
  <si>
    <t xml:space="preserve">PRESTACIÓN DE SERVICIOS PROFESIONALES PARA CAPACITAR EN EL IDIOMA DE INGLES A LOS DOCENTES Y DIRECTIVOS DOCENTES DE LAS INSTITUCIONES EDUCATIVAS OFICIALES DEL  MUNICIPIO DE ITAGÜÍ. </t>
  </si>
  <si>
    <t xml:space="preserve">PRESTACIÓN DE SERVICIOS DE APOYO A LA GESTIÓN PARA ACOMPAÑAR LOS PROCESOS INTERNOS DEL SISTEMA DE GEORREFERENCIACIÓN Y DE EXPEDIENTE DE BIENES INMUEBLES DE LA SUBSECRETARIA DE BIENES Y SERVICIOS DEL MUNICIPIO DE ITAGÜÍ </t>
  </si>
  <si>
    <t>1-jul.-20</t>
  </si>
  <si>
    <t xml:space="preserve">2 MESES </t>
  </si>
  <si>
    <t xml:space="preserve">16 DIAS Y 5 MESES </t>
  </si>
  <si>
    <t>5 MESES Y 15 DIAS</t>
  </si>
  <si>
    <t xml:space="preserve">17 DIAS Y 5 MESES </t>
  </si>
  <si>
    <t>15 dias y 5 meses</t>
  </si>
  <si>
    <t>15 DIAS</t>
  </si>
  <si>
    <t xml:space="preserve">4 MESES Y 15 DIAS </t>
  </si>
  <si>
    <t xml:space="preserve">4 MESES Y 23 DIAS </t>
  </si>
  <si>
    <t>15 DIAS Y 4 MESES</t>
  </si>
  <si>
    <t>25 DIAS Y 4 MESES</t>
  </si>
  <si>
    <t>135 DIAS</t>
  </si>
  <si>
    <t>14 DIAS Y  4  MESES</t>
  </si>
  <si>
    <t>15 DIAS Y  4  MESES</t>
  </si>
  <si>
    <t>11 DIAS Y 4 MESES</t>
  </si>
  <si>
    <t xml:space="preserve">3 MESES Y 26  DIAS </t>
  </si>
  <si>
    <t xml:space="preserve">7 DIAS Y 4 MESES </t>
  </si>
  <si>
    <t>5 DIAS Y 3 MESES</t>
  </si>
  <si>
    <t>3 MESES Y 23 DIAS</t>
  </si>
  <si>
    <t>27 DIAS Y 3 MESES</t>
  </si>
  <si>
    <t>18 DIS Y 3 MESES</t>
  </si>
  <si>
    <t>22 DIAS Y 3 MESES</t>
  </si>
  <si>
    <t>3  MESES</t>
  </si>
  <si>
    <t>20 DIAS Y 3 MESES</t>
  </si>
  <si>
    <t>15 DIASY 3 MESES</t>
  </si>
  <si>
    <t>3 MESES Y 15 DIAS</t>
  </si>
  <si>
    <t>16 DIAS Y 2 MESES</t>
  </si>
  <si>
    <t>15 DIAS Y 3 MESES</t>
  </si>
  <si>
    <t>14 dias y 3 meses</t>
  </si>
  <si>
    <t>10 DIAS Y 3 MESES</t>
  </si>
  <si>
    <t>12 meses</t>
  </si>
  <si>
    <t>9 DIAS Y 2 MESES</t>
  </si>
  <si>
    <t>8 DIAS Y 3 MESES</t>
  </si>
  <si>
    <t>6 DIAS Y 3 MESES</t>
  </si>
  <si>
    <t xml:space="preserve">DIRECCION DE DESARROLLO ECONOMICO </t>
  </si>
  <si>
    <t>SECRETARIA DE FAMILIA</t>
  </si>
  <si>
    <t xml:space="preserve">SECRETARIA DE HACIENDA </t>
  </si>
  <si>
    <t xml:space="preserve">SECRETARIA DE MOVILIDAD </t>
  </si>
  <si>
    <t>SECRETARIA PRIVADA</t>
  </si>
  <si>
    <t>SECRETARIA DE PARTICIPACION CIUDADANA</t>
  </si>
  <si>
    <t xml:space="preserve">SECRETARIA DE SERVICIOS ADMINISTRATIVOS </t>
  </si>
  <si>
    <t xml:space="preserve">SECRETARIA DE SEGURIDAD </t>
  </si>
  <si>
    <t xml:space="preserve">ACTA N° 3 MODIFICATORIA DE ADICION EN PLAZO Y VALOR  POR 90 DIAS QUE VA DESDE EL 01-08-AL 31 DE DICIEMBRE DE 2020                       ACTA N° 2 MODIFICATORIA DE ADICION EN PLAZO Y VALOR  POR 90 DIAS QUE VA DESDE EL 01-07-AL 30 DE SEPTIEMBRE DE 2020 </t>
  </si>
  <si>
    <t xml:space="preserve">ACTA N° 1 MODIFICATORIA DE ADICION EN PLAZO Y VALOR  POR 78 DIAS QUE VA DESDE EL 30 SEP AL 30 DE NOVIEMBRE   DE 2020 </t>
  </si>
  <si>
    <t>ACTA N° 1  MODIFICATORIA DE ADICION EN VALOR Y PLAZO, 20 DIAS DELDEL 16 DE JUNIO AL 5 DE JULIO DE 2020 .,</t>
  </si>
  <si>
    <t xml:space="preserve">113 DIAS </t>
  </si>
  <si>
    <t xml:space="preserve">172 DIAS </t>
  </si>
  <si>
    <t>70111059-5</t>
  </si>
  <si>
    <t>79722098-7</t>
  </si>
  <si>
    <t>71578432--8</t>
  </si>
  <si>
    <t>900469775-8</t>
  </si>
  <si>
    <t>890928722-2</t>
  </si>
  <si>
    <t>901393889-4</t>
  </si>
  <si>
    <t>1037599445-0</t>
  </si>
  <si>
    <t>1053799241-1</t>
  </si>
  <si>
    <t>1036630638-3</t>
  </si>
  <si>
    <t>1039451646-5</t>
  </si>
  <si>
    <t>811041984-1</t>
  </si>
  <si>
    <t>800115296-1</t>
  </si>
  <si>
    <t>800028458-3</t>
  </si>
  <si>
    <t>830122983-1</t>
  </si>
  <si>
    <t>800116098-2</t>
  </si>
  <si>
    <t>43515855-8</t>
  </si>
  <si>
    <t>70516961-3</t>
  </si>
  <si>
    <t>71774337-6</t>
  </si>
  <si>
    <t>45496559-7</t>
  </si>
  <si>
    <t>98621901-2</t>
  </si>
  <si>
    <t>98635201-6</t>
  </si>
  <si>
    <t>1023891819-1</t>
  </si>
  <si>
    <t>900456357-6</t>
  </si>
  <si>
    <t>1020421089-5</t>
  </si>
  <si>
    <t>1036682670-2</t>
  </si>
  <si>
    <t>890983866-8</t>
  </si>
  <si>
    <t>811034144-0</t>
  </si>
  <si>
    <t>98516198-1</t>
  </si>
  <si>
    <t>900487594--8</t>
  </si>
  <si>
    <t>900406490-4</t>
  </si>
  <si>
    <t>890980040-8</t>
  </si>
  <si>
    <t>1040750845-0</t>
  </si>
  <si>
    <t>1128282395-9</t>
  </si>
  <si>
    <t>901048901-7</t>
  </si>
  <si>
    <t>900959949-5</t>
  </si>
  <si>
    <t>900209411-8</t>
  </si>
  <si>
    <t>800146314-7</t>
  </si>
  <si>
    <t>8403072-1</t>
  </si>
  <si>
    <t>800004711-9</t>
  </si>
  <si>
    <t>98550738-2</t>
  </si>
  <si>
    <t>98633343-4</t>
  </si>
  <si>
    <t>901406262-5</t>
  </si>
  <si>
    <t>900337294-0</t>
  </si>
  <si>
    <t>3661890-5</t>
  </si>
  <si>
    <t>1036634349-8</t>
  </si>
  <si>
    <t>32483607-9</t>
  </si>
  <si>
    <t>830114921-1</t>
  </si>
  <si>
    <t>1037573683-4</t>
  </si>
  <si>
    <t>900076912-3</t>
  </si>
  <si>
    <t>63331077-6</t>
  </si>
  <si>
    <t>811043476-9</t>
  </si>
  <si>
    <t>830045603-6</t>
  </si>
  <si>
    <t>900913066-6</t>
  </si>
  <si>
    <t>830084433-7</t>
  </si>
  <si>
    <t>900190153-7</t>
  </si>
  <si>
    <t>43024913-1</t>
  </si>
  <si>
    <t>ACTA N°8 MODIFICATORIA DE ADICIÓN EN PLAZO, POR 30 MESES, DEL 01/07/2020 AL 31/12/2022, acta n. 7 en plazo por 3 meses, que va desde el 01 de abril de 2020 hasta el 30 de junio de 2020. 
acta n. 6 en plazo por 06 meses, que va desde el 01 de octubre de 2019 hasta el 31 de marzo de 2020.                                                 Adicion n. 5 en tiempo (9 meses) que va desde el 01 enero al 30 Sept del 2019.                                           Adicion n. 4 en tiempo (6 meses y 6 dias) que va desde el26 junio del 2018 al 31 Dic del 2018, Adicion n. 3 en tiempo (4 meses) que va desde el 25 de Febrero del 2017 al 25 de Junio del 2018, Adicion n. 2 en tiempo(13 meses) que va desde el 01 de febrero 2016 al 24 de Febrero del 2017, Adicion n. 1 en tiempo (1 mes) que va desde el  01 de enero al 31 de enero del 2016</t>
  </si>
  <si>
    <t>CONTRATOS 2014 - 2017-2018-2019-2020</t>
  </si>
  <si>
    <t>ACTA Nº 9 MODIFICATORIA EN TIEMPO Y VALOR, SE ADICIONA EN 7 MESES  DESDE EL 01-12-2020 AL 30/06/2021  acta n. 7 en  plazo  en 156 días, que va desde el 01 de enero  al  30 de noviembre 2020.                                acta n. 5 en  plazo por 4 meses, que va desde el 01 de enero de 2020 al 30 de abril del 2020.
acta n. 4 plazo y valor por 11 dias,que van desde el 21 de diciembre al 31 de diciembre del 2019</t>
  </si>
  <si>
    <t xml:space="preserve">ACTAS DE SUSPENSION </t>
  </si>
  <si>
    <t xml:space="preserve">ACTA N° 2  MODIFICATORIA DE ADICION EN PLAZO Y VALOR, SE ADICIONA 17 DIAS, DEL 13 AL 29 DE DICIEMBRE 2020 </t>
  </si>
  <si>
    <t xml:space="preserve">ACTA N° 1 MODIFICATORIA DE ADICION EN PLAZO Y VALOR  POR 14 DIAS QUE VA DESDE EL 16 AL 29 DE DICIEMBRE DE 2020 </t>
  </si>
  <si>
    <t>ACTA N° 2  MODIFICATORIA DE ADICION EN PLAZO, SE ADICIONA EN UN MES DEL 01/01 AL 31/01/2021</t>
  </si>
  <si>
    <t>ACTA N° 3  MODIFICATORIA DE ADICION EN PLAZO, SE ADICIONA EN UN MES DEL 01/01 AL 31/01/2021</t>
  </si>
  <si>
    <t>ACTA N° 1  MODIFICATORIA DE ADICION EN PLAZO, SE ADICIONA EN UN 4 MESES  DEL 01/01 AL 30/04/2021</t>
  </si>
  <si>
    <t xml:space="preserve">ACTA N° 1  MODIFICATORIA DE ADICION EN PLAZO  POR 1 MES DEL 01-01 AL 31-01 2021 </t>
  </si>
  <si>
    <t xml:space="preserve">ACTA N° 1  MODIFICATORIA DE ADICION EN PLAZO  POR 15 DIAS  DEL 01 AL 15 DE JULIO </t>
  </si>
  <si>
    <t>ACTA N° 2 MODIFICATORIA DE ADICION EN PLAZO Y VALOR, SE ADICIONA EN 6 DIAS DEL 26 AL 31 DE DICIEMBRE 2020</t>
  </si>
  <si>
    <t>ACTA N° 3 MODIFICATORIA DE ADICION EN PLAZO, SE ADICIONA EN 59 DIAS DEL 01-01  AL 28 DE FEBRERO 2021                            ACTA N° 2 MODIFICATORIA DE ADICION EN PLAZO, SE ADICIONA EN 31 DIAS DEL 01  AL 31 DE DICIEMBRE 2020</t>
  </si>
  <si>
    <t>ACTA N° 1 MODIFICATORIA EN PLAZO, SE ADICIONA EN 2 MESES DEL 01-01 AL 28-02-2021</t>
  </si>
  <si>
    <t>SH-296-2020</t>
  </si>
  <si>
    <t>ACTA N° 1 MODIFICATORIA EN PLAZO, SE ADICIONA EN 3 MESES DEL 01-01 AL 31/03/2021</t>
  </si>
  <si>
    <t>ACTA N° 1 MODIFICATORIA EN PLAZO, SE ADICIONA EN 23DIAS DEL 01 AL 23 DE ENERO 2021</t>
  </si>
  <si>
    <t>ACTA N° 2 MODIFICATORIA EN PLAZO, SE ADICIONA EN  30 DIAS DEL  23/12 AL 21/01/2021                                                                  ACTA  N° 1 MODIFICATORIA EN PLAZO, SE ADICIONA EN  35 DIAS DEL 18/11 AL 22/12/2020</t>
  </si>
  <si>
    <t>ACTA N° 1 MODIFICATORIA EN PLAZO, SE ADICIONA EN 45 DIAS DEL 01/01  AL 14/02/2021</t>
  </si>
  <si>
    <t>OCTUBRE-NOVIEMBRE Y DICIEMBRE  2020</t>
  </si>
  <si>
    <t>SG-323-2020</t>
  </si>
  <si>
    <t>SI-324-2020</t>
  </si>
  <si>
    <t>SVH-325-2020</t>
  </si>
  <si>
    <t>SSA-326-2020</t>
  </si>
  <si>
    <t>SSYPS-327-2020</t>
  </si>
  <si>
    <t>SF-328-2020</t>
  </si>
  <si>
    <t>SE-330-2020</t>
  </si>
  <si>
    <t>SF-331-2020</t>
  </si>
  <si>
    <t>DAP-332-2020</t>
  </si>
  <si>
    <t>SI-333-2020</t>
  </si>
  <si>
    <t>SSA-334-2020</t>
  </si>
  <si>
    <t>AM-335-2020</t>
  </si>
  <si>
    <t>SMA-336-2020</t>
  </si>
  <si>
    <t>SI-337-2020</t>
  </si>
  <si>
    <t>SC-338-2020</t>
  </si>
  <si>
    <t>SJ-339-2020</t>
  </si>
  <si>
    <t>SE-56826-2020</t>
  </si>
  <si>
    <t>SE-56830-2020</t>
  </si>
  <si>
    <t>SE-56842-2020</t>
  </si>
  <si>
    <t>SE-56843-2020</t>
  </si>
  <si>
    <t>SE-56844-2020</t>
  </si>
  <si>
    <t>SE-56845-2020</t>
  </si>
  <si>
    <t>SE-56874-2020</t>
  </si>
  <si>
    <t>SE-56913-2020</t>
  </si>
  <si>
    <t>SI-340-2020</t>
  </si>
  <si>
    <t xml:space="preserve">SSA-341-2020 </t>
  </si>
  <si>
    <t>SSA-342-2020</t>
  </si>
  <si>
    <t>SSA-343-2020</t>
  </si>
  <si>
    <t>SE-344-2020</t>
  </si>
  <si>
    <t>SS-345-2020</t>
  </si>
  <si>
    <t>SSA-346-2020</t>
  </si>
  <si>
    <t>SSYPS-347-2020</t>
  </si>
  <si>
    <t>SH-57976-2020</t>
  </si>
  <si>
    <t>SH-57977-2020</t>
  </si>
  <si>
    <t>SV-348-2020</t>
  </si>
  <si>
    <t>SSA-349-2020</t>
  </si>
  <si>
    <t>SSA-350-2020</t>
  </si>
  <si>
    <t>SMA-351-2020</t>
  </si>
  <si>
    <t>DAP-352-2020</t>
  </si>
  <si>
    <t>SSYPS-353-2020</t>
  </si>
  <si>
    <t>SSYPS-354-2020</t>
  </si>
  <si>
    <t>SSA-355-2020</t>
  </si>
  <si>
    <t>SGM-356-2020</t>
  </si>
  <si>
    <t>SH-59385-2020</t>
  </si>
  <si>
    <t>SE-357-2020</t>
  </si>
  <si>
    <t>SGM-358-2020</t>
  </si>
  <si>
    <t>SMA-360-2020</t>
  </si>
  <si>
    <t>SSA-361-202</t>
  </si>
  <si>
    <t>SI-362-2020</t>
  </si>
  <si>
    <t>SI-363-2020</t>
  </si>
  <si>
    <t>DDE-364-2020</t>
  </si>
  <si>
    <t>SF-365-2020</t>
  </si>
  <si>
    <t>SS-61912-2020</t>
  </si>
  <si>
    <t>SG-366-2020</t>
  </si>
  <si>
    <t>SSA-367-2020</t>
  </si>
  <si>
    <t>PRESTACIÓN DE SERVICIOS PROFESIONALES PARA EL FORTALECIMIENTO, OPTIMIZACIÓN Y RACIONALIZACIÓN DE LOS TRÁMITES EN EL MUNICIPIO DE ITAGÜÍ, PARA DAR CUMPLIMIENTO CON LO ESTABLECIDO EN LA NORMATIVIDAD VIGENTE</t>
  </si>
  <si>
    <r>
      <t>ADMINISTRACIÓN DELEGADA ENTRE EL MUNICIPIO DE ITAGÜÍ Y LA AGENCIA DE DESARROLLO LOCAL DE ITAGÜÍ –ADELI- PARA EL DESARROLLO DE ACTIVIDADES INHERENTES A LA FASE DE ESTUDIOS Y DISEÑOS DE LOS PROYECTOS DE INVERSIÓN DEL MUNICIPIO, DE CONFORMIDAD A LAS NORMAS VIGENTES.</t>
    </r>
    <r>
      <rPr>
        <sz val="11"/>
        <color indexed="8"/>
        <rFont val="Arial"/>
        <family val="2"/>
      </rPr>
      <t xml:space="preserve">  </t>
    </r>
  </si>
  <si>
    <t xml:space="preserve">CONTRATO MATRIZ DE FIDUCIA MERCANTIL DE ADMINISTRACIÓN, CONTRATACIÓN Y PAGOS PARA EL CUMPLIMIENTO DE LOS PROGRAMAS DE ACCESO A SOLUCIONES CUALITATIVAS Y CUANTITATIVAS DE VIVIENDA EN EL MUNICIPIO DE ITAGÜÍ EN EL MARCO DEL PLAN DE DESARROLLO MUNICIPAL 2020-2023 “ITAGÜÍ CIUDAD DE OPORTUNIDADES”.
</t>
  </si>
  <si>
    <t>ARRENDAMIENTO DE UN BIEN INMUEBLE LOCALIZADO EN LA CALLE 52 N° 48-12 (INSTALACIONES COLEGIO EL ROSARIO) DESTINADO PARA LA PROYECCIÓN CÍVICA, CULTURAL Y MUSICAL EN EL MUNICIPIO DE ITAGÜÍ.</t>
  </si>
  <si>
    <t>PRESTACIÓN DE SERVICIOS PROFESIONALES PARA DAR CONTINUIDAD A LA CONTENCIÓN Y MITIGACIÓN DE LA PANDEMIA GENERADA POR EL CORONAVIRUS SARS-CoV-2 (COVID-19) EN EL MUNICIPIO DE ITAGÜÍ</t>
  </si>
  <si>
    <t>PRESTACIÓN DE SERVICIOS PROFESIONALES PARA LA ATENCIÓN Y PROMOCIÓN   DE LOS DERECHOS DE LA POBLACIÓN EN SITUACIÓN DE DISCAPACIDAD, CUIDADORES Y FAMILIA DEL MUNICIPIO DE ITAGÜÍ</t>
  </si>
  <si>
    <t>PRESTACIÓN DE SERVICIOS DE APOYO A LA GESTIÓN PARA SENSIBILIZAR Y MOTIVAR  A LA POBLACIÓN ESTUDIANTIL Y SU NÚCLEO FAMILIAR  A TRAVÉS DE ESTRATEGIAS LÚDICAS Y ARTES ESCÉNICAS QUE FOMENTEN EL ACCESO Y LA PERMANENCIA AL SISTEMA EDUCATIVO</t>
  </si>
  <si>
    <t>ACOMPAÑAR A LA SECRETARÍA DE LA FAMILIA EN LA IMPLEMENTACIÓN DE PROCESOS DE ATENCIÓN E INTERVENCIÓN ORIENTADOS DESDE UN ENFOQUE DIFERENCIAL A LA POBLACIÓN CON DISCAPACIDAD</t>
  </si>
  <si>
    <t>PRESTACIÓN DE SERVICIOS DE PROFESIONALES PARA LA EJECUCIÓN DE ACTIVIDADES DE ASESORIA, SOPORTE Y ASISTENCIA OPERATIVA PARA EL FORTALECIMIENTO DE LOS PROGRAMAS Y PROYECTOS DESARROLADOS POR EL DEPARTAMENTO ADMINISTRATIVO DE PLANEACIÓN DEL MUNICIPIO DE ITAGÜÍ.</t>
  </si>
  <si>
    <t>CONSULTORÍA PARA DESARROLLAR E IMPLEMENTAR LOS COMPONENTES INSTITUCIONAL Y LEGAL, ADMINISTRATIVO, COMERCIAL, FINANCIERO, SOCIAL, AMBIENTAL, OPERATIVO Y TÉCNICO DE LOS SISTEMAS DE ACUEDUCTO, CON EL FIN DE GARANTIZAR LA CONTINUIDAD Y LEGALIZACIÓN DEL SERVICIO EN LOS SECTORES LA MARÍA, LOS ZULETA, LOS YEPEZ Y BARRIO NUEVO EN EL MUNICIPIO DE ITAGÜÍ</t>
  </si>
  <si>
    <t>SUMINISTRO DE ELEMENTOS DE PAPELERÍA, ÚTILES DE OFICINA Y TÓNER PARA LAS DIFERENTES DEPENDENCIAS DE LA ADMINISTRACIÓN MUNICIPAL DE ITAGÜÍ, VIGENCIA 2020</t>
  </si>
  <si>
    <t>CONTRATAR LA ACTUALIZACION, MEJORAMIENTO DE LA  SOLUCION DE SEGURIDAD PERIMETRAL, FIREWALL, QUE FUNCIONE EN ALTA DISPONIBILIDAD CON LA INFRAESTRUCTURA EXISTENTE, PARA LA ADMINISTRACION MUNICIPAL DE ITAGÜI</t>
  </si>
  <si>
    <t xml:space="preserve">CONTRATO INTERADMINISTRATIVO ENTRE EL MUNICIPIO DE ITAGÜÍ Y LA CORPORACIÓN MASBOSQUES PARA APOYAR A LA SECRETARÍA DE MEDIO AMBIENTE EN LA ELABORACIÓN DE UN ESTUDIO QUE ESTABLEZCA LA CAPACIDAD DE CARGA DEL ÁREA PROTEGIDA DE RECREACIÓN URBANA HUMEDAL DITAIRES </t>
  </si>
  <si>
    <t>CONVENIO INTERADMINISTRATIVO DE ASOCIACIÓN PARA AUNAR ESFUERZOS DENTRO DEL PROYECTO DE ILUMINACIÓN ORNAMENTAL EN LA TEMPORADA NAVIDEÑA EN EL MUNICIPIO DE ITAGÜÍ</t>
  </si>
  <si>
    <t>APOYAR AL MUNICIPIO DE ITAGÜÍ EN EL DESARROLLO DE LA CAMPAÑA DE CULTURA CIUDADANA “TE CUIDO Y ME CUIDAS, TODOS POR LA VIDA” PARA EL FORTALECIMIENTO DE LAS ACCIONES DE PREVENCIÓN DEL CORONAVIRUS</t>
  </si>
  <si>
    <t xml:space="preserve">PRESTACIÓN DE SERVICIOS PROFESIONALES PARA BRINDAR SOPORTE Y ACOMPAÑAMIENTO EN LA IMPLEMENTACIÓN DE DINÁMICA GERENCIAL Y APOYAR EL REGISTRO Y GENERACIÓN DE INFORMACIÓN DEL APLICATIVO EN ADELI, EL INSTITUTO DEL DEPORTE, RECREACIÓN Y CULTURA, E.S.E HOSPITAL DEL SUR “GABRIEL JARAMILLO PIEDRAHITA” Y LA CONTRALORÍA MUNICIPAL </t>
  </si>
  <si>
    <t>ADQUISICIÓN DE ELEMENTOS DE BIOSEGURIDAD Y PROTECCIÓN PERSONAL, PARA FORTALECER LOS PROCESOS DE ASEO Y DESINFECCIÓN DE LOS DOCENTES, DIRECTIVOS DOCENTES, ADMINISTRATIVOS Y ESTUDIANTES DE LAS INSTITUCIONES EDUCATIVAS OFICIALES DEL MUNICIPIO DE ITAG Í, CONFORME A LOS LINEAMIENTOS PARA LA PRESTACIÓN DEL SERVICIO DE EDUCACIÓN EN CASA Y EN PRESENCIALIDAD BAJO EL ESQUEMA DE ALTERNANCIA Y LA IMPLEMENTACIÓN DE PRÁCTICAS DE BIOSEGURIDAD EN LA COMUNIDAD EDUCATIVA EXPEDIDOS POR EL MINISTERIO DE EDUCACIÓN NACIONAL (TAPABOCA TELA POLYESTER ANTI FLUIDO)</t>
  </si>
  <si>
    <t>ADQUISICIÓN DE ELEMENTOS DE BIOSEGURIDAD Y PROTECCIÓN PERSONAL, PARA FORTALECER LOS PROCESOS DE ASEO Y DESINFECCIÓN DE LOS DOCENTES, DIRECTIVOS DOCENTES, ADMINISTRATIVOS Y ESTUDIANTES DE LAS INSTITUCIONES EDUCATIVAS OFICIALES DEL MUNICIPIO DE ITAG Í, CONFORME A LOS LINEAMIENTOS PARA LA PRESTACIÓN DEL SERVICIO DE EDUCACIÓN EN CASA Y EN PRESENCIALIDAD BAJO EL ESQUEMA DE ALTERNANCIA Y LA IMPLEMENTACIÓN DE PRÁCTICAS DE BIOSEGURIDAD EN LA COMUNIDAD EDUCATIVA EXPEDIDOS POR EL MINISTERIO DE EDUCACIÓN NACIONAL (GAFAS PROTECTORAS)</t>
  </si>
  <si>
    <t>ADQUISICIÓN DE ELEMENTOS DE BIOSEGURIDAD Y PROTECCIÓN PERSONAL, PARA FORTALECER LOS PROCESOS DE ASEO Y DESINFECCIÓN DE LOS DOCENTES, DIRECTIVOS DOCENTES, ADMINISTRATIVOS Y ESTUDIANTES DE LAS INSTITUCIONES EDUCATIVAS OFICIALES DEL MUNICIPIO DE ITAG Í, CONFORME A LOS LINEAMIENTOS PARA LA PRESTACIÓN DEL SERVICIO DE EDUCACIÓN EN CASA Y EN PRESENCIALIDAD BAJO EL ESQUEMA DE ALTERNANCIA Y LA IMPLEMENTACIÓN DE PRÁCTICAS DE BIOSEGURIDAD EN LA COMUNIDAD EDUCATIVA EXPEDIDOS POR EL MINISTERIO DE EDUCACIÓN NACIONAL (TOHALLAS PARA MANOS 2-ROLLO)</t>
  </si>
  <si>
    <t>ADQUISICIÓN DE ELEMENTOS DE BIOSEGURIDAD Y PROTECCIÓN PERSONAL, PARA FORTALECER LOS PROCESOS DE ASEO Y DESINFECCIÓN DE LOS DOCENTES, DIRECTIVOS DOCENTES, ADMINISTRATIVOS Y ESTUDIANTES DE LAS INSTITUCIONES EDUCATIVAS OFICIALES DEL MUNICIPIO DE ITAG Í, CONFORME A LOS LINEAMIENTOS PARA LA PRESTACIÓN DEL SERVICIO DE EDUCACIÓN EN CASA Y EN PRESENCIALIDAD BAJO EL ESQUEMA DE ALTERNANCIA Y LA IMPLEMENTACIÓN DE PRÁCTICAS DE BIOSEGURIDAD EN LA COMUNIDAD EDUCATIVA EXPEDIDOS POR EL MINISTERIO DE EDUCACIÓN NACIONAL (TAPETE BIOCOMPONENTE - UNIDAD)</t>
  </si>
  <si>
    <t>ADQUISICIÓN DE ELEMENTOS DE BIOSEGURIDAD Y PROTECCIÓN PERSONAL, PARA FORTALECER LOS PROCESOS DE ASEO Y DESINFECCIÓN DE LOS DOCENTES, DIRECTIVOS DOCENTES, ADMINISTRATIVOS Y ESTUDIANTES DE LAS INSTITUCIONES EDUCATIVAS OFICIALES DEL MUNICIPIO DE ITAG Í, CONFORME A LOS LINEAMIENTOS PARA LA PRESTACIÓN DEL SERVICIO DE EDUCACIÓN EN CASA Y EN PRESENCIALIDAD BAJO EL ESQUEMA DE ALTERNANCIA Y LA IMPLEMENTACIÓN DE PRÁCTICAS DE BIOSEGURIDAD EN LA COMUNIDAD EDUCATIVA EXPEDIDOS POR EL MINISTERIO DE EDUCACIÓN NACIONAL (JABON DISPENSADOR  PARA MANOS 2-LIQUIDO, EN RECIPIENTE  PLASTICO CON CAPACIDAD MINIMA  DE 3.785 CC</t>
  </si>
  <si>
    <t>ADQUISICIÓN DE ELEMENTOS DE BIOSEGURIDAD Y PROTECCIÓN PERSONAL, PARA FORTALECER LOS PROCESOS DE ASEO Y DESINFECCIÓN DE LOS DOCENTES, DIRECTIVOS DOCENTES, ADMINISTRATIVOS Y ESTUDIANTES DE LAS INSTITUCIONES EDUCATIVAS OFICIALES DEL MUNICIPIO DE ITAG Í, CONFORME A LOS LINEAMIENTOS PARA LA PRESTACIÓN DEL SERVICIO DE EDUCACIÓN EN CASA Y EN PRESENCIALIDAD BAJO EL ESQUEMA DE ALTERNANCIA Y LA IMPLEMENTACIÓN DE PRÁCTICAS DE BIOSEGURIDAD EN LA COMUNIDAD EDUCATIVA EXPEDIDOS POR EL MINISTERIO DE EDUCACIÓN NACIONAL (TERMOMETRO INFRAROJO)</t>
  </si>
  <si>
    <t>ADQUISICIÓN DE ELEMENTOS DE BIOSEGURIDAD Y PROTECCIÓN PERSONAL, PARA FORTALECER LOS PROCESOS DE ASEO Y DESINFECCIÓN DE LOS DOCENTES, DIRECTIVOS DOCENTES, ADMINISTRATIVOS Y ESTUDIANTES DE LAS INSTITUCIONES EDUCATIVAS OFICIALES DEL MUNICIPIO DE ITAG Í, CONFORME A LOS LINEAMIENTOS PARA LA PRESTACIÓN DEL SERVICIO DE EDUCACIÓN EN CASA Y EN PRESENCIALIDAD BAJO EL ESQUEMA DE ALTERNANCIA Y LA IMPLEMENTACIÓN DE PRÁCTICAS DE BIOSEGURIDAD EN LA COMUNIDAD EDUCATIVA EXPEDIDOS POR EL MINISTERIO DE EDUCACIÓN NACIONAL. (LAVAMANOS PORTATIL  AUTONOMO CON DISPENSADORES)</t>
  </si>
  <si>
    <t>ADQUISICIÓN DE ELEMENTOS DE BIOSEGURIDAD Y PROTECCIÓN PERSONAL, PARA FORTALECER LOS PROCESOS DE ASEO Y DESINFECCIÓN DE LOS DOCENTES, DIRECTIVOS DOCENTES, ADMINISTRATIVOS Y ESTUDIANTES DE LAS INSTITUCIONES EDUCATIVAS OFICIALES DEL MUNICIPIO DE ITAG Í, CONFORME A LOS LINEAMIENTOS PARA LA PRESTACIÓN DEL SERVICIO DE EDUCACIÓN EN CASA Y EN PRESENCIALIDAD BAJO EL ESQUEMA DE ALTERNANCIA Y LA IMPLEMENTACIÓN DE PRÁCTICAS DE BIOSEGURIDAD EN LA COMUNIDAD EDUCATIVA EXPEDIDOS POR EL MINISTERIO DE EDUCACIÓN NACIONAL. (ALCOHOL FRASCO)</t>
  </si>
  <si>
    <t>OBRAS DE SOSTENIMIENTO Y CONSERVACIÓN DE AIRES ACONDICIONADOS, PLANTAS ELÉCTRICAS, SUBESTACIONES Y SISTEMAS ELECTROMECÁNICOS E HIDRÁULICOS EN EQUIPAMIENTOS Y ESPACIOS PÚBLICOS DEL MUNICIPIO DE ITAGÜÍ</t>
  </si>
  <si>
    <t>ARRENDAMIENTO DE OFICINA PORTÁTIL PARA JUZGADO DE PEQUEÑAS CAUSAS DEL MUNICIPIO DE ITAGÜÍ</t>
  </si>
  <si>
    <t>ARRENDAMIENTO DE UN (1) BIEN INMUEBLE UBICADO EN LA CARRERA 65 N° 25A-63, SAN FRANCISCO, DESTINADO PARA FINES EDUCATIVOS Y COMERCIALES PERMITIDOS POR EL MUNICIPIO DE ITAGUI</t>
  </si>
  <si>
    <t>ARRENDAMIENTO DE UN BIEN INMUEBLE CON UN ÁREA CONSTRUIDA DE 1.440,52 METROS CUADRADOS, UBICADO EN EL MUNICIPIO DE ITAGÜÍ EN LA CALLE 73A N° 52B-25 BARRIO SANTAMARÍA, CON MATRÍCULA INMOBILIARIA N° 001-791709, PARA USO DE LA ADMINISTRACIÓN MUNICIPAL DE ITAGÜÍ</t>
  </si>
  <si>
    <t xml:space="preserve">PRESTACIÓN DE SERVICIOS PROFESIONALES PARA REALIZAR PROCESOS DE CAPACITACIÓN EN PRÁCTICAS PEDAGÓGICAS INNOVADORAS Y DE CALIDAD PARA DOCENTES Y DIRECTIVOS DOCENTES DE LAS INSTITUCIONES EDUCATIVAS OFICIALES LOS GÓMEZ, BENEDIKTA ZUR NIEDEN Y JUAN N. CADAVID DEL MUNICIPIO DE ITAGÜÍ. </t>
  </si>
  <si>
    <t>PRESTACIÓN DE SERVICIOS DE APOYO A LA GESTIÓN PARA SOPORTAR A LA SECRETARIA DE SEGURIDAD MUNICIPAL, EN LA  COORDINACIÓN, ASISTENCIA OPERATIVA Y APOYO LOGÍSTICO DE LAS NECESIDADES REQUERIDAS POR LOS ORGANISMOS DE SEGURIDAD DEL MUNICIPIO DE ITAGÜÍ</t>
  </si>
  <si>
    <t xml:space="preserve">CONTRATO INTERADMINISTRATIVO PARA LLEVAR A CABO LA FORMACIÓN VIRTUAL DE LOS SERVIDORES PÚBLICOS Y MIEMBROS DEL COMITÉ PERMANENTE DE ESTRATIFICACIÓN DEL MUNICIPIO DE ITAGÜÍ, SOBRE SISTEMAS DE INFORMACIÓN GEOGRÁFICA – SIG, EMPLEANDO EL SOFTWARE ARCGIS. </t>
  </si>
  <si>
    <t>ADQUISICIÓN DE UN SONÓMETRO Y CALIBRADOR ACÚSTICO PARA LA MEDICIÓN DEL RUIDO INTRADOMICILIARIO COMPETENCIA DE LA SECRETARIA DE SALUD Y PROTECCIÓN SOCIAL DEL MUNICIPIO DE ITAGÜÍ</t>
  </si>
  <si>
    <t xml:space="preserve">ADQUISICION DE LICENCIAS DE MICROSOFT PARA EL PARQUE TECNOLOGICO  DE LAS INSTITUCIONES  EDUCATIVAS, LICENCIA PARA SERVIDOR DE ACCESO REMOTO Y PRODUCTOS DE NUBE PUBLICA PARA EL ALOJAMIENTO DE APLICATIVOS  DE LA ADMINISTRACION MUNICIPAL, ASI COMO LICENCIAS DE OFICCE PARA LA SECRETARIA DE SALUD DEL MUNICIPIO DE ITAGUI </t>
  </si>
  <si>
    <t>AVALUO CORPORATIVO DE PREDIO PARA VIVIENDA VIS O VIP</t>
  </si>
  <si>
    <t>ADQUISICION DE EQUIPOS TECNOLOGICOS  PARA LA MODERNIZACION Y GESTION DE LA INFORMACION  Y LAS COMUNICACIONES  EN LA ADMINISTRACION MUNICIPAL DE ITAGUI</t>
  </si>
  <si>
    <t>ARRENDAMIENTO DE UN (1) INMUEBLE (LOCAL COMERCIAL Nº 1) CON UN ÁREA DE 8.50 M2, UBICADO EN LA CARRERA 52 Nº 78 - 64, CON DESTINACIÓN DE VENTA DE HELADOS Y OTROS PRODUCTOS ALIMENTICIOS</t>
  </si>
  <si>
    <t xml:space="preserve">PRESTACION DE SERVICIOS PROFESIONALES PARA ACOMPAÑAR A LA SECRETARIA DE MEDIO AMBIENTE DEL MUNICIPIO DE ITAGUI EN LA GENERACION E IMPLEMENTACION DE ESTRATEGIAS QUE PERMITAN IMPLEMENTAR RUTAS SELECTIVAS DE APROVECHAMIENTO DE RESIDUOS SOLIDOS. </t>
  </si>
  <si>
    <t>PRESTACIÓN DE SERVICIOS PROFESIONALES PARA ACOMPAÑAR Y FORTALECER AL DEPARTAMENTO ADMINISTRATIVO DE PLANEACIÓN, EN LA ARTICULACIÓN DE TODAS LAS INSTANCIAS Y ACTORES QUE CONFORMAN EL SISTEMA MUNICIPAL DE PLANEACIÓN DEL MUNICIPIO DE ITAGÜÍ</t>
  </si>
  <si>
    <t>REALIZAR MONITOREO RÁPIDO DE COBERTURAS DE VACUNACIÓN Y BÚSQUEDA ACTIVA COMUNITARIA (BAC) EN LAS ZONAS URBANA Y RURAL DEL MUNICIPIO DE ITAGÜÍ SEGÚN LA METODOLOGÍA Y LAS DIRECTRICES IMPARTIDAS POR EL MINISTERIO DE SALUD Y PROTECCIÓN SOCIAL</t>
  </si>
  <si>
    <t>PRESTACIÓN DE SERVICIOS PROFESIONALES PARA SOPORTAR LA GESTIÓN INTEGRAL DE LA SECRETARÍA DE SALUD Y PROTECCIÓN SOCIAL EN EL MONITOREO A LA CALIDAD DE LOS SERVICIOS DE SALUD OFERTADOS EN EL MUNICIPIO DE ITAGÜÍ</t>
  </si>
  <si>
    <t>ADQUIRIR LA DOTACIÓN DE CALZADO Y VESTIDO DE LABOR PARA LOS SERVIDORES PÚBLICOS DEL MUNICIPIO DE ITAGÜÍ.</t>
  </si>
  <si>
    <t>PRESTACIÓN DE SERVICIOS DE APOYO A LA GESTIÓN EN EL DESARROLLO LOGÍSTICO Y OPERATIVO PARA EL TRASLADO DE LOS VEHÍCULOS AUTOMOTORES QUE SE ENCUENTRAN EN ESTADO DE ABANDONO EN EL ESPACIO PÚBLICO DEL MUNICIPIO DE ITAGÜÍ</t>
  </si>
  <si>
    <t>ADQUISICION DE LICENCIAS DE MICROSOFT PARA EL PARQUE TECNOLOGICO  DE LAS INSTITUCIONES  EDUCATIVAS, LICENCIA PARA SERVIDOR DE ACCESO REMOTO Y PRODUCTOS DE NUBE PUBLICA PARA EL ALOJAMIENTO DE APLICATIVOS  DE LA ADMINISTRACION MUNICIPAL, ASI COMO LICENCIAS DE OFFICE PARA LA SECRETARIA DE SALUD DEL MUNICIPIO DE ITAGUI</t>
  </si>
  <si>
    <t>PRESTACIÓN DE SERVICIOS DE APOYO A LA GESTIÓN PARA REALIZAR ACTIVIDADES OPERATIVAS Y LOGÍSTICAS, QUE PERMITAN REALIZAR EL ACTO DE CONMEMORACIÒN “MAESTRO DE VIDA”, COMO PARTE DEL PLAN DE BIENESTAR DOCENTE DE LA SECRETARIA DE EDUCACIÓN DEL MUNICIPIO DE ITAGÜÍ EN LA VIGENCIA 2020</t>
  </si>
  <si>
    <t>APOYAR A LA DIRECCIÓN PARA EL POSCONFLICTO Y LA RECONCILIACIÓN EN LA EJECUCIÓN DE LAS ACTIVIDADES TÉCNICAS, OPERACIONALES Y LOGÍSTICAS REQUERIDAS PARA CONMEMORAR LA MEMORIA Y LA SOLIDARIDAD CON LAS VÍCTIMAS DEL CONFLICTO ARMADO INTERNO DEL MUNICIPIO DE ITAGÜÍ</t>
  </si>
  <si>
    <t>PRESTACIÓN DE SERVICIOS DE APOYO A LA GESTIÓN PARA EJECUTAR ACTIVIDADES LOGÍSTICAS DE MANTENIMIENTO DE LOS ORNATOS Y LAS ZONAS VERDES DE IMPORTANCIA AMBIENTAL Y PAISAJÍSTICA PARA LA BIODIVERSIDAD EN EL MUNICIPIO DE ITAGUÍ.</t>
  </si>
  <si>
    <t>ADQUISICIÓN DE ELEMENTOS DE PROTECCIÓN PERSONAL Y DE BOTIQUINES EN EL MARCO DEL SISTEMA DE GESTIÓN DE SEGURIDAD Y SALUD EN EL TRABAJO PARA LA VIGENCIA 2020</t>
  </si>
  <si>
    <t>CONSTRUCCION, AMPLIACION, OPTIMIZACION Y MEJORAMIENTO DE LOS SERVICIOS PUBLICOS DE LOS SISTEMAS DE ACUEDUCTO Y ALCANTARILLADO EN EL MUNICIPIO DE ITAGUI</t>
  </si>
  <si>
    <t>CONSULTORÍA PARA EL FORTALECIMIENTO DEL SERVICIO DE ACUEDUCTO EN LAS ZONAS RURALES DEL MUNICIPIO DE ITAG Í E INTERVENTORÍA TÉCNICA, ADMINISTRATIVA, FINANCIERA, CONTABLE, AMBIENTAL Y JURÍDICA AL CONTRATO DE OBRA PARA LA CONSTRUCCIÓN, AMPLIACIÓN, OPTIMIZACIÓN Y MEJORAMIENTO DE LOS SERVICIOS PÚBLICOS DE LOS SISTEMAS DE ACUEDUCTOS Y ALCANTARILLADO EN EL MUNICIPIO DE ITAGUI</t>
  </si>
  <si>
    <t>PRESTACIÓN DE SERVICIOS DE APOYO A LA GESTION PARA LA EJECUCIÓN DE ACTIVIDADES QUE PERMITAN FORTALECER LA PARTE ARTISTICA Y CULTURAL EN LA CELEBRACIÓN DE LA NAVIDAD PARA LA VIGENCIA 2020 EN EL MUNICIPIO DE ITAGÜÍ.</t>
  </si>
  <si>
    <t>ADQUSICIÓN DE BONOS PARA MERCADO COMO AYUDA Y RECONOCIMIENTO A LA LABOR SOCIAL DE 140 MADRES COMUNITARIA, FAMI Y SUSTITUTAS ICBF Y PARA LA POBLACIÓN INFANTIL QUE HACEN PARTE DEL PROGRAMA DE ATENCIÓN NUTRICIONAL A MADRES LACTANTES DEL MUNICIPIO DE ITAGÜÍ.</t>
  </si>
  <si>
    <t>ADQUISICION DE VEHICULO Y MOTOCICLETAS PARA DOTAR A LOS ORGANISMOS DE SEGURIDAD Y JUSTICIA QUE PRESTAN SUS SERVICIOS EN EL MUNICIPIO DE ITAGUI</t>
  </si>
  <si>
    <t>PRESTAR APOYO TECNICO Y OPERACIONAL A LA SECRETARIA GENERAL DEL MUNICIPIO DE ITAGUI EN LA REALIZACION DE ENCUESTAS DE SACTISFACCION DEL CIUDADANO</t>
  </si>
  <si>
    <t>SOPORTAR A LA SECRETARÍA DE SERVICIOS ADMINISTRATIVOS – OFICINA DE TALENTO HUMANO- EN LA REALIZACIÓN DE ACTIVIDADES DE FORMACIÓN EN NEGOCIACIÓN SINDICAL, DIRIGIDAS A LOS SERVIDORES PÚBLICOS PERTENECIENTES A LAS ASOCIACIONES SINDICALES DEL MUNICIPIO DE ITAGUI.</t>
  </si>
  <si>
    <t xml:space="preserve"> DIAS</t>
  </si>
  <si>
    <t xml:space="preserve"> 3 MESES</t>
  </si>
  <si>
    <t xml:space="preserve">39 MESES </t>
  </si>
  <si>
    <t>70 DIAS</t>
  </si>
  <si>
    <t>75 DIAS</t>
  </si>
  <si>
    <t>60 DIAS</t>
  </si>
  <si>
    <t>78 DIAS CALENDARIO</t>
  </si>
  <si>
    <t>32 DIAS</t>
  </si>
  <si>
    <t>33 DIAS</t>
  </si>
  <si>
    <t>40 DIAS</t>
  </si>
  <si>
    <t xml:space="preserve"> 2 MESES</t>
  </si>
  <si>
    <t>73 DIAS</t>
  </si>
  <si>
    <t>58 DIAS</t>
  </si>
  <si>
    <t>50 DIAS</t>
  </si>
  <si>
    <t xml:space="preserve">30 DIAS </t>
  </si>
  <si>
    <t xml:space="preserve">22 DIAS </t>
  </si>
  <si>
    <t>241 DIAS</t>
  </si>
  <si>
    <t xml:space="preserve">35 DIAS </t>
  </si>
  <si>
    <t xml:space="preserve"> 40 DIAS</t>
  </si>
  <si>
    <t xml:space="preserve">10 DIAS </t>
  </si>
  <si>
    <t xml:space="preserve"> 15 DIAS</t>
  </si>
  <si>
    <t>25 DIAS</t>
  </si>
  <si>
    <t>15  DIAS</t>
  </si>
  <si>
    <t>32 MESES</t>
  </si>
  <si>
    <t>33 MESES</t>
  </si>
  <si>
    <t>11 DIAS</t>
  </si>
  <si>
    <t>9 DIAS</t>
  </si>
  <si>
    <t>2 DIAS</t>
  </si>
  <si>
    <t>ACTA N° 1 MODIFICATORIA EN PLAZO, SE ADICIONA EN 180  DIAS DEL 01/01 AL 30/06/2021</t>
  </si>
  <si>
    <t>ACTA N° 1 MODIFICATORIA EN PLAZO, SE ADICIONA EN 30 DIAS DEL28/12/2020  AL 26/01/2021</t>
  </si>
  <si>
    <t>ACTA N° 1 MODIFICATORIA EN PLAZO, SE ADICIONA EN 10 DIAS DEL 21/12/2020  AL 30/12/2020</t>
  </si>
  <si>
    <t>ACTA N° 1 MODIFICATORIA EN PLAZO, SE ADICIONA EN 30 DIAS DEL 31/10/2020/2020  AL 30/11/2020</t>
  </si>
  <si>
    <t>ACTA N° 1 MODIFICATORIA EN PLAZO, SE ADICIONA EN 60 DIAS DEL 27/12/2020/2020  AL 26/02/2021</t>
  </si>
  <si>
    <t>ACTA N° 1 MODIFICATORIA EN PLAZO, SE ADICIONA EN 02 DIAS DEL 03/12 AL 04/12/2020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</si>
</sst>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_-* #,##0_-;\-* #,##0_-;_-* &quot;-&quot;_-;_-@_-"/>
    <numFmt numFmtId="165" formatCode="_-&quot;$&quot;\ * #,##0.00_-;\-&quot;$&quot;\ * #,##0.00_-;_-&quot;$&quot;\ * &quot;-&quot;??_-;_-@_-"/>
    <numFmt numFmtId="166" formatCode="_-* #,##0.00_-;\-* #,##0.00_-;_-* &quot;-&quot;??_-;_-@_-"/>
    <numFmt numFmtId="167" formatCode="_-* #,##0.00\ &quot;€&quot;_-;\-* #,##0.00\ &quot;€&quot;_-;_-* &quot;-&quot;??\ &quot;€&quot;_-;_-@_-"/>
    <numFmt numFmtId="168" formatCode="_-* #,##0.00\ _€_-;\-* #,##0.00\ _€_-;_-* &quot;-&quot;??\ _€_-;_-@_-"/>
    <numFmt numFmtId="169" formatCode="_-&quot;$&quot;* #,##0_-;\-&quot;$&quot;* #,##0_-;_-&quot;$&quot;* &quot;-&quot;_-;_-@_-"/>
    <numFmt numFmtId="170" formatCode="[$$-240A]#,##0"/>
    <numFmt numFmtId="171" formatCode="[$-C0A]d\-mmm\-yy;@"/>
    <numFmt numFmtId="172" formatCode="_-[$$-240A]\ * #,##0_-;\-[$$-240A]\ * #,##0_-;_-[$$-240A]\ * &quot;-&quot;_-;_-@_-"/>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color theme="1"/>
      <name val="Calibri"/>
      <family val="2"/>
      <scheme val="minor"/>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20"/>
      <color theme="1"/>
      <name val="Calibri"/>
      <family val="2"/>
      <scheme val="minor"/>
    </font>
    <font>
      <sz val="9"/>
      <name val="Calibri"/>
      <family val="2"/>
    </font>
    <font>
      <sz val="9"/>
      <color theme="1"/>
      <name val="Calibri"/>
      <family val="2"/>
    </font>
    <font>
      <i/>
      <sz val="9"/>
      <name val="Calibri"/>
      <family val="2"/>
    </font>
    <font>
      <i/>
      <sz val="9"/>
      <color theme="1"/>
      <name val="Calibri"/>
      <family val="2"/>
    </font>
    <font>
      <b/>
      <sz val="9"/>
      <color theme="1"/>
      <name val="Calibri"/>
      <family val="2"/>
      <scheme val="minor"/>
    </font>
    <font>
      <b/>
      <sz val="12"/>
      <color theme="1"/>
      <name val="Calibri"/>
      <family val="2"/>
      <scheme val="minor"/>
    </font>
    <font>
      <sz val="9"/>
      <color rgb="FFFF0000"/>
      <name val="Calibri"/>
      <family val="2"/>
      <scheme val="minor"/>
    </font>
    <font>
      <b/>
      <sz val="9"/>
      <name val="Calibri"/>
      <family val="2"/>
    </font>
    <font>
      <sz val="11"/>
      <name val="Calibri"/>
      <family val="2"/>
      <scheme val="minor"/>
    </font>
    <font>
      <b/>
      <sz val="12"/>
      <name val="Calibri"/>
      <family val="2"/>
      <scheme val="minor"/>
    </font>
    <font>
      <b/>
      <sz val="9"/>
      <color rgb="FFFF0000"/>
      <name val="Calibri"/>
      <family val="2"/>
      <scheme val="minor"/>
    </font>
    <font>
      <sz val="9"/>
      <color indexed="63"/>
      <name val="Calibri"/>
      <family val="2"/>
    </font>
    <font>
      <sz val="9"/>
      <color indexed="8"/>
      <name val="Calibri"/>
      <family val="2"/>
    </font>
    <font>
      <sz val="11"/>
      <color indexed="8"/>
      <name val="Arial"/>
      <family val="2"/>
    </font>
    <font>
      <b/>
      <sz val="11"/>
      <color indexed="8"/>
      <name val="Arial"/>
      <family val="2"/>
    </font>
    <font>
      <b/>
      <sz val="9"/>
      <color indexed="81"/>
      <name val="Tahoma"/>
      <family val="2"/>
    </font>
    <font>
      <sz val="9"/>
      <color indexed="81"/>
      <name val="Tahoma"/>
      <family val="2"/>
    </font>
    <font>
      <sz val="11"/>
      <name val="Calibri"/>
      <family val="2"/>
    </font>
    <font>
      <sz val="9"/>
      <color rgb="FFFF0000"/>
      <name val="Calibri"/>
      <family val="2"/>
    </font>
  </fonts>
  <fills count="2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48">
    <xf numFmtId="0" fontId="0" fillId="0" borderId="0"/>
    <xf numFmtId="169" fontId="1" fillId="0" borderId="0" applyFon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2" fillId="18" borderId="3" applyNumberFormat="0" applyAlignment="0" applyProtection="0"/>
    <xf numFmtId="0" fontId="13" fillId="19" borderId="4" applyNumberFormat="0" applyAlignment="0" applyProtection="0"/>
    <xf numFmtId="0" fontId="13" fillId="19" borderId="4" applyNumberFormat="0" applyAlignment="0" applyProtection="0"/>
    <xf numFmtId="0" fontId="14" fillId="0" borderId="5" applyNumberFormat="0" applyFill="0" applyAlignment="0" applyProtection="0"/>
    <xf numFmtId="0" fontId="14"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16" fillId="5" borderId="0" applyNumberFormat="0" applyBorder="0" applyAlignment="0" applyProtection="0"/>
    <xf numFmtId="0" fontId="16" fillId="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18" fillId="18" borderId="8" applyNumberFormat="0" applyAlignment="0" applyProtection="0"/>
    <xf numFmtId="0" fontId="18" fillId="18" borderId="8"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11" applyNumberFormat="0" applyFill="0" applyAlignment="0" applyProtection="0"/>
    <xf numFmtId="0" fontId="23" fillId="0" borderId="11" applyNumberFormat="0" applyFill="0" applyAlignment="0" applyProtection="0"/>
    <xf numFmtId="168"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cellStyleXfs>
  <cellXfs count="180">
    <xf numFmtId="0" fontId="0" fillId="0" borderId="0" xfId="0"/>
    <xf numFmtId="0" fontId="0" fillId="0" borderId="0" xfId="0" applyBorder="1"/>
    <xf numFmtId="0" fontId="3" fillId="0" borderId="1" xfId="0" applyFont="1" applyBorder="1"/>
    <xf numFmtId="0" fontId="4" fillId="0" borderId="1" xfId="0" applyFont="1" applyBorder="1"/>
    <xf numFmtId="0" fontId="3" fillId="0" borderId="1" xfId="0" applyFont="1" applyFill="1" applyBorder="1"/>
    <xf numFmtId="169"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9" fontId="0" fillId="0" borderId="1" xfId="1" applyFont="1" applyBorder="1"/>
    <xf numFmtId="0" fontId="0" fillId="0" borderId="1" xfId="0" applyBorder="1" applyAlignment="1">
      <alignment horizontal="center" vertical="center" wrapText="1"/>
    </xf>
    <xf numFmtId="169" fontId="0" fillId="0" borderId="2" xfId="1" applyFont="1" applyBorder="1" applyAlignment="1">
      <alignment horizontal="left" vertical="center" wrapText="1"/>
    </xf>
    <xf numFmtId="0" fontId="0" fillId="0" borderId="0" xfId="0" applyBorder="1" applyAlignment="1">
      <alignment horizontal="left" vertical="center" wrapText="1"/>
    </xf>
    <xf numFmtId="15" fontId="0" fillId="0" borderId="2" xfId="1" applyNumberFormat="1" applyFont="1" applyBorder="1" applyAlignment="1">
      <alignment horizontal="left" vertical="center" wrapText="1"/>
    </xf>
    <xf numFmtId="1" fontId="0" fillId="0" borderId="2"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70" fontId="0" fillId="0" borderId="1" xfId="0" applyNumberFormat="1" applyBorder="1"/>
    <xf numFmtId="0" fontId="0" fillId="0" borderId="1" xfId="0" applyFill="1" applyBorder="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71" fontId="6" fillId="2" borderId="1"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5" fillId="2" borderId="1" xfId="0" applyFont="1" applyFill="1" applyBorder="1" applyAlignment="1">
      <alignment vertical="top" wrapText="1"/>
    </xf>
    <xf numFmtId="14" fontId="5" fillId="2" borderId="1" xfId="0" applyNumberFormat="1" applyFont="1" applyFill="1" applyBorder="1" applyAlignment="1">
      <alignment horizontal="center" vertical="center" wrapText="1"/>
    </xf>
    <xf numFmtId="172" fontId="6" fillId="2" borderId="1" xfId="0" applyNumberFormat="1" applyFont="1" applyFill="1" applyBorder="1" applyAlignment="1">
      <alignment horizontal="right" vertical="center"/>
    </xf>
    <xf numFmtId="172" fontId="5" fillId="2" borderId="1" xfId="0" applyNumberFormat="1" applyFont="1" applyFill="1" applyBorder="1" applyAlignment="1">
      <alignment horizontal="right" vertical="center"/>
    </xf>
    <xf numFmtId="0" fontId="5" fillId="2" borderId="1" xfId="0" applyFont="1" applyFill="1" applyBorder="1" applyAlignment="1">
      <alignment vertical="center" wrapText="1"/>
    </xf>
    <xf numFmtId="0" fontId="29" fillId="3" borderId="1"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0" fillId="2" borderId="0" xfId="0" applyFill="1"/>
    <xf numFmtId="172" fontId="6" fillId="2" borderId="1" xfId="0" applyNumberFormat="1" applyFont="1" applyFill="1" applyBorder="1" applyAlignment="1">
      <alignment horizontal="right" vertical="center" wrapText="1"/>
    </xf>
    <xf numFmtId="172" fontId="5" fillId="2" borderId="1" xfId="0" applyNumberFormat="1" applyFont="1" applyFill="1" applyBorder="1" applyAlignment="1">
      <alignment horizontal="right" vertical="center" wrapText="1"/>
    </xf>
    <xf numFmtId="0" fontId="30" fillId="3" borderId="1" xfId="0" applyFont="1" applyFill="1" applyBorder="1" applyAlignment="1">
      <alignment horizontal="center" vertical="center" wrapText="1"/>
    </xf>
    <xf numFmtId="0" fontId="25" fillId="2" borderId="1" xfId="0" applyFont="1" applyFill="1" applyBorder="1" applyAlignment="1">
      <alignment horizontal="center" vertical="center"/>
    </xf>
    <xf numFmtId="172" fontId="6" fillId="2"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6" fillId="2" borderId="1" xfId="0" applyFont="1" applyFill="1" applyBorder="1" applyAlignment="1">
      <alignment horizontal="right" vertical="center" wrapText="1"/>
    </xf>
    <xf numFmtId="0" fontId="5" fillId="0" borderId="1" xfId="0" applyFont="1" applyFill="1" applyBorder="1" applyAlignment="1">
      <alignment vertical="center" wrapText="1"/>
    </xf>
    <xf numFmtId="0" fontId="5" fillId="2" borderId="1" xfId="0" applyFont="1" applyFill="1" applyBorder="1" applyAlignment="1">
      <alignment horizontal="left" vertical="center" wrapText="1"/>
    </xf>
    <xf numFmtId="172" fontId="5" fillId="2" borderId="1" xfId="0" applyNumberFormat="1" applyFont="1" applyFill="1" applyBorder="1" applyAlignment="1">
      <alignment horizontal="center" vertical="center" wrapText="1"/>
    </xf>
    <xf numFmtId="171"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72" fontId="6" fillId="0" borderId="1" xfId="0" applyNumberFormat="1" applyFont="1" applyFill="1" applyBorder="1" applyAlignment="1">
      <alignment horizontal="center" vertical="center" wrapText="1"/>
    </xf>
    <xf numFmtId="0" fontId="0" fillId="0" borderId="0" xfId="0" applyFill="1"/>
    <xf numFmtId="0" fontId="6" fillId="0" borderId="1" xfId="0" applyFont="1" applyFill="1" applyBorder="1" applyAlignment="1">
      <alignment horizontal="center" vertical="center"/>
    </xf>
    <xf numFmtId="0" fontId="5" fillId="0" borderId="1" xfId="0" applyFont="1" applyFill="1" applyBorder="1" applyAlignment="1">
      <alignment horizontal="right" vertical="center" wrapText="1"/>
    </xf>
    <xf numFmtId="171"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2" fontId="5" fillId="0" borderId="1" xfId="0" applyNumberFormat="1" applyFont="1" applyFill="1" applyBorder="1" applyAlignment="1">
      <alignment horizontal="center" vertical="center" wrapText="1"/>
    </xf>
    <xf numFmtId="172"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171" fontId="5" fillId="0" borderId="1" xfId="0" applyNumberFormat="1" applyFont="1" applyFill="1" applyBorder="1" applyAlignment="1">
      <alignment horizontal="center" vertical="center"/>
    </xf>
    <xf numFmtId="172" fontId="5" fillId="0" borderId="16"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2" fontId="6" fillId="0" borderId="1" xfId="0" applyNumberFormat="1" applyFont="1" applyFill="1" applyBorder="1" applyAlignment="1">
      <alignment horizontal="right" vertical="center"/>
    </xf>
    <xf numFmtId="0" fontId="6" fillId="0" borderId="0" xfId="0" applyFont="1" applyFill="1" applyAlignment="1">
      <alignment horizontal="center" vertical="center"/>
    </xf>
    <xf numFmtId="0" fontId="0" fillId="0" borderId="0" xfId="0" applyAlignment="1">
      <alignment horizontal="center" vertical="center"/>
    </xf>
    <xf numFmtId="0" fontId="6" fillId="0" borderId="1" xfId="0" applyFont="1" applyFill="1" applyBorder="1"/>
    <xf numFmtId="0" fontId="2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14" fontId="5"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169" fontId="6" fillId="0" borderId="1" xfId="1" applyFont="1" applyFill="1" applyBorder="1" applyAlignment="1">
      <alignment vertical="center"/>
    </xf>
    <xf numFmtId="0" fontId="26"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172" fontId="5" fillId="0" borderId="1" xfId="0" applyNumberFormat="1" applyFont="1" applyFill="1" applyBorder="1" applyAlignment="1">
      <alignment vertical="center" wrapText="1"/>
    </xf>
    <xf numFmtId="0" fontId="6" fillId="0" borderId="1" xfId="0" applyFont="1" applyFill="1" applyBorder="1" applyAlignment="1">
      <alignment horizontal="right" vertical="center" wrapText="1"/>
    </xf>
    <xf numFmtId="0" fontId="29" fillId="27" borderId="1" xfId="0" applyFont="1" applyFill="1" applyBorder="1" applyAlignment="1">
      <alignment horizontal="center" vertical="center" wrapText="1"/>
    </xf>
    <xf numFmtId="14" fontId="6" fillId="27" borderId="2" xfId="0" applyNumberFormat="1" applyFont="1" applyFill="1" applyBorder="1" applyAlignment="1">
      <alignment horizontal="center" vertical="center"/>
    </xf>
    <xf numFmtId="0" fontId="34" fillId="3"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2" borderId="1" xfId="0" applyFont="1" applyFill="1" applyBorder="1" applyAlignment="1">
      <alignment horizontal="justify" vertical="top" wrapText="1"/>
    </xf>
    <xf numFmtId="0" fontId="31"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2" borderId="15" xfId="0" applyFont="1" applyFill="1" applyBorder="1" applyAlignment="1">
      <alignment horizontal="center" vertical="center" wrapText="1"/>
    </xf>
    <xf numFmtId="172" fontId="5" fillId="2" borderId="15" xfId="0" applyNumberFormat="1" applyFont="1" applyFill="1" applyBorder="1" applyAlignment="1">
      <alignment horizontal="center" vertical="center" wrapText="1"/>
    </xf>
    <xf numFmtId="0" fontId="5" fillId="2" borderId="1" xfId="0" applyFont="1" applyFill="1" applyBorder="1" applyAlignment="1">
      <alignment horizontal="right" vertical="center" wrapText="1"/>
    </xf>
    <xf numFmtId="171" fontId="5"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171" fontId="5" fillId="2" borderId="15"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171" fontId="5" fillId="2" borderId="2" xfId="0" applyNumberFormat="1" applyFont="1" applyFill="1" applyBorder="1" applyAlignment="1">
      <alignment horizontal="center" vertical="center"/>
    </xf>
    <xf numFmtId="172" fontId="5" fillId="2" borderId="1" xfId="0" applyNumberFormat="1" applyFont="1" applyFill="1" applyBorder="1" applyAlignment="1">
      <alignment horizontal="right" wrapText="1"/>
    </xf>
    <xf numFmtId="0" fontId="33" fillId="2" borderId="0" xfId="0" applyFont="1" applyFill="1"/>
    <xf numFmtId="172" fontId="5" fillId="0" borderId="15" xfId="0" applyNumberFormat="1" applyFont="1" applyFill="1" applyBorder="1" applyAlignment="1">
      <alignment horizontal="center" vertical="center" wrapText="1"/>
    </xf>
    <xf numFmtId="0" fontId="5" fillId="2" borderId="15" xfId="0" applyFont="1" applyFill="1" applyBorder="1" applyAlignment="1">
      <alignment horizontal="center" vertical="center"/>
    </xf>
    <xf numFmtId="0" fontId="31" fillId="2" borderId="1" xfId="0" applyFont="1" applyFill="1" applyBorder="1" applyAlignment="1">
      <alignment horizontal="center" vertical="center" wrapText="1"/>
    </xf>
    <xf numFmtId="172" fontId="5" fillId="0" borderId="2" xfId="0" applyNumberFormat="1" applyFont="1" applyFill="1" applyBorder="1" applyAlignment="1">
      <alignment horizontal="center" vertical="center" wrapText="1"/>
    </xf>
    <xf numFmtId="0" fontId="5" fillId="2" borderId="1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2" borderId="0" xfId="0" applyFont="1" applyFill="1" applyAlignment="1">
      <alignment horizontal="center" vertical="center"/>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0" fontId="25" fillId="2" borderId="15" xfId="0" applyFont="1" applyFill="1" applyBorder="1" applyAlignment="1">
      <alignment vertical="center" wrapText="1"/>
    </xf>
    <xf numFmtId="0" fontId="5" fillId="2" borderId="15" xfId="0" applyFont="1" applyFill="1" applyBorder="1" applyAlignment="1">
      <alignment vertical="center"/>
    </xf>
    <xf numFmtId="172" fontId="5" fillId="0" borderId="15" xfId="0" applyNumberFormat="1" applyFont="1" applyFill="1" applyBorder="1" applyAlignment="1">
      <alignment vertical="center" wrapText="1"/>
    </xf>
    <xf numFmtId="0" fontId="5" fillId="2" borderId="15" xfId="0" applyFont="1" applyFill="1" applyBorder="1" applyAlignment="1">
      <alignment horizontal="left" wrapText="1"/>
    </xf>
    <xf numFmtId="0" fontId="33" fillId="2" borderId="1" xfId="0" applyFont="1" applyFill="1" applyBorder="1" applyAlignment="1">
      <alignment horizontal="left" wrapText="1"/>
    </xf>
    <xf numFmtId="166" fontId="5" fillId="2" borderId="1" xfId="147" applyFont="1" applyFill="1" applyBorder="1" applyAlignment="1">
      <alignment horizontal="justify" vertical="top" wrapText="1"/>
    </xf>
    <xf numFmtId="166" fontId="5" fillId="2" borderId="14" xfId="147" applyFont="1" applyFill="1" applyBorder="1" applyAlignment="1">
      <alignment horizontal="center" vertical="center" wrapText="1"/>
    </xf>
    <xf numFmtId="166" fontId="5" fillId="2" borderId="15" xfId="147" applyFont="1" applyFill="1" applyBorder="1" applyAlignment="1">
      <alignment horizontal="center" vertical="center" wrapText="1"/>
    </xf>
    <xf numFmtId="49" fontId="5" fillId="2" borderId="15" xfId="0" applyNumberFormat="1" applyFont="1" applyFill="1" applyBorder="1" applyAlignment="1">
      <alignment horizontal="center" vertical="center"/>
    </xf>
    <xf numFmtId="166" fontId="5" fillId="2" borderId="1" xfId="147" applyFont="1" applyFill="1" applyBorder="1" applyAlignment="1">
      <alignment horizontal="center" vertical="center" wrapText="1"/>
    </xf>
    <xf numFmtId="166" fontId="5" fillId="2" borderId="16" xfId="147" applyFont="1" applyFill="1" applyBorder="1" applyAlignment="1">
      <alignment horizontal="center" vertical="center" wrapText="1"/>
    </xf>
    <xf numFmtId="0" fontId="5" fillId="2" borderId="16" xfId="0" applyFont="1" applyFill="1" applyBorder="1" applyAlignment="1">
      <alignment horizontal="center" vertical="center"/>
    </xf>
    <xf numFmtId="14" fontId="5" fillId="2" borderId="16" xfId="0" applyNumberFormat="1" applyFont="1" applyFill="1" applyBorder="1" applyAlignment="1">
      <alignment horizontal="center" vertical="center" wrapText="1"/>
    </xf>
    <xf numFmtId="14" fontId="5" fillId="2" borderId="1" xfId="0" applyNumberFormat="1" applyFont="1" applyFill="1" applyBorder="1" applyAlignment="1">
      <alignment vertical="center" wrapText="1"/>
    </xf>
    <xf numFmtId="14" fontId="5" fillId="2" borderId="15" xfId="0" applyNumberFormat="1" applyFont="1" applyFill="1" applyBorder="1" applyAlignment="1">
      <alignment horizontal="center" vertical="center" wrapText="1"/>
    </xf>
    <xf numFmtId="0" fontId="0" fillId="0" borderId="0" xfId="0" applyFill="1" applyBorder="1"/>
    <xf numFmtId="3" fontId="5" fillId="0" borderId="1"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0" fontId="25" fillId="0" borderId="1" xfId="0" applyFont="1" applyFill="1" applyBorder="1" applyAlignment="1">
      <alignment horizontal="center" vertical="center"/>
    </xf>
    <xf numFmtId="172" fontId="5" fillId="0" borderId="1" xfId="0" applyNumberFormat="1" applyFont="1" applyFill="1" applyBorder="1" applyAlignment="1">
      <alignment horizontal="right" vertical="center"/>
    </xf>
    <xf numFmtId="167" fontId="6" fillId="0" borderId="2" xfId="0" applyNumberFormat="1" applyFont="1" applyFill="1" applyBorder="1" applyAlignment="1">
      <alignment horizontal="center" vertical="center"/>
    </xf>
    <xf numFmtId="0" fontId="25" fillId="0" borderId="15" xfId="0" applyFont="1" applyBorder="1" applyAlignment="1">
      <alignment horizontal="center" vertical="center"/>
    </xf>
    <xf numFmtId="0" fontId="42" fillId="0" borderId="1" xfId="0" applyFont="1" applyBorder="1" applyAlignment="1">
      <alignment horizontal="center" vertical="center"/>
    </xf>
    <xf numFmtId="172" fontId="25" fillId="0" borderId="15" xfId="0" applyNumberFormat="1" applyFont="1" applyBorder="1" applyAlignment="1">
      <alignment horizontal="center" vertical="center" wrapText="1"/>
    </xf>
    <xf numFmtId="172" fontId="25" fillId="0" borderId="1" xfId="0" applyNumberFormat="1" applyFont="1" applyBorder="1" applyAlignment="1">
      <alignment horizontal="center" vertical="center" wrapText="1"/>
    </xf>
    <xf numFmtId="0" fontId="25" fillId="0" borderId="0" xfId="0" applyFont="1"/>
    <xf numFmtId="0" fontId="25" fillId="0" borderId="15" xfId="0" applyFont="1" applyBorder="1" applyAlignment="1">
      <alignment horizontal="justify" vertical="top" wrapText="1"/>
    </xf>
    <xf numFmtId="166" fontId="25" fillId="0" borderId="15" xfId="147" applyFont="1" applyFill="1" applyBorder="1" applyAlignment="1">
      <alignment horizontal="center" vertical="center" wrapText="1"/>
    </xf>
    <xf numFmtId="166" fontId="25" fillId="0" borderId="1" xfId="147" applyFont="1" applyFill="1" applyBorder="1" applyAlignment="1">
      <alignment horizontal="center" vertical="center" wrapText="1"/>
    </xf>
    <xf numFmtId="0" fontId="25" fillId="0" borderId="1" xfId="0" applyFont="1" applyBorder="1" applyAlignment="1">
      <alignment horizontal="center" vertical="center"/>
    </xf>
    <xf numFmtId="171" fontId="25" fillId="0" borderId="15" xfId="0" applyNumberFormat="1" applyFont="1" applyBorder="1" applyAlignment="1">
      <alignment horizontal="center" vertical="center" wrapText="1"/>
    </xf>
    <xf numFmtId="172" fontId="25" fillId="0" borderId="15" xfId="0" applyNumberFormat="1" applyFont="1" applyBorder="1" applyAlignment="1">
      <alignment horizontal="right" vertical="center"/>
    </xf>
    <xf numFmtId="171" fontId="25" fillId="0" borderId="15" xfId="0" applyNumberFormat="1" applyFont="1" applyBorder="1" applyAlignment="1">
      <alignment horizontal="center" vertical="center"/>
    </xf>
    <xf numFmtId="171" fontId="25"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5" xfId="0" applyFont="1" applyBorder="1" applyAlignment="1">
      <alignment vertical="center"/>
    </xf>
    <xf numFmtId="0" fontId="25" fillId="0" borderId="17" xfId="0" applyFont="1" applyBorder="1" applyAlignment="1">
      <alignment vertical="center" wrapText="1"/>
    </xf>
    <xf numFmtId="172" fontId="25" fillId="0" borderId="15" xfId="0" applyNumberFormat="1" applyFont="1" applyBorder="1" applyAlignment="1">
      <alignment vertical="center"/>
    </xf>
    <xf numFmtId="172" fontId="25" fillId="0" borderId="15" xfId="0" applyNumberFormat="1" applyFont="1" applyBorder="1" applyAlignment="1">
      <alignment vertical="center" wrapText="1"/>
    </xf>
    <xf numFmtId="0" fontId="25" fillId="0" borderId="15" xfId="0" applyFont="1" applyBorder="1" applyAlignment="1">
      <alignment vertical="top" wrapText="1"/>
    </xf>
    <xf numFmtId="166" fontId="25" fillId="0" borderId="15" xfId="147" applyFont="1" applyFill="1" applyBorder="1" applyAlignment="1">
      <alignment vertical="center" wrapText="1"/>
    </xf>
    <xf numFmtId="0" fontId="42" fillId="0" borderId="15" xfId="0" applyFont="1" applyBorder="1" applyAlignment="1">
      <alignment vertical="center"/>
    </xf>
    <xf numFmtId="171" fontId="25" fillId="0" borderId="15" xfId="0" applyNumberFormat="1" applyFont="1" applyBorder="1" applyAlignment="1">
      <alignment vertical="center"/>
    </xf>
    <xf numFmtId="0" fontId="25" fillId="0" borderId="1" xfId="0" applyFont="1" applyBorder="1" applyAlignment="1">
      <alignment horizontal="justify" vertical="top" wrapText="1"/>
    </xf>
    <xf numFmtId="0" fontId="43" fillId="0" borderId="1" xfId="0" applyFont="1" applyBorder="1" applyAlignment="1">
      <alignment horizontal="center" vertical="center" wrapText="1"/>
    </xf>
    <xf numFmtId="166" fontId="25" fillId="0" borderId="14" xfId="147" applyFont="1" applyFill="1" applyBorder="1" applyAlignment="1">
      <alignment horizontal="center" vertical="center" wrapText="1"/>
    </xf>
    <xf numFmtId="0" fontId="37" fillId="0" borderId="14"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7" xfId="0" applyFont="1" applyBorder="1" applyAlignment="1">
      <alignment horizontal="center" vertical="center" wrapText="1"/>
    </xf>
    <xf numFmtId="171" fontId="25" fillId="0" borderId="18" xfId="0" applyNumberFormat="1" applyFont="1" applyBorder="1" applyAlignment="1">
      <alignment horizontal="center" vertical="center"/>
    </xf>
    <xf numFmtId="171" fontId="25" fillId="0" borderId="19" xfId="0" applyNumberFormat="1" applyFont="1" applyBorder="1" applyAlignment="1">
      <alignment horizontal="center" vertical="center"/>
    </xf>
    <xf numFmtId="171" fontId="25" fillId="0" borderId="18" xfId="0" applyNumberFormat="1" applyFont="1" applyBorder="1" applyAlignment="1">
      <alignment vertical="center"/>
    </xf>
    <xf numFmtId="0" fontId="25" fillId="0" borderId="15" xfId="0" applyFont="1" applyFill="1" applyBorder="1" applyAlignment="1">
      <alignment horizontal="center" vertical="center"/>
    </xf>
    <xf numFmtId="172" fontId="25" fillId="0" borderId="15" xfId="0" applyNumberFormat="1" applyFont="1" applyFill="1" applyBorder="1" applyAlignment="1">
      <alignment horizontal="center" vertical="center" wrapText="1"/>
    </xf>
    <xf numFmtId="0" fontId="25" fillId="0" borderId="15" xfId="0" applyFont="1" applyFill="1" applyBorder="1" applyAlignment="1">
      <alignment horizontal="justify" vertical="top" wrapText="1"/>
    </xf>
    <xf numFmtId="171" fontId="25" fillId="0" borderId="15" xfId="0" applyNumberFormat="1" applyFont="1" applyFill="1" applyBorder="1" applyAlignment="1">
      <alignment horizontal="center" vertical="center" wrapText="1"/>
    </xf>
    <xf numFmtId="172" fontId="25" fillId="0" borderId="15" xfId="0" applyNumberFormat="1" applyFont="1" applyFill="1" applyBorder="1" applyAlignment="1">
      <alignment horizontal="right" vertical="center"/>
    </xf>
    <xf numFmtId="0" fontId="37" fillId="0" borderId="14" xfId="0" applyFont="1" applyFill="1" applyBorder="1" applyAlignment="1">
      <alignment horizontal="center" vertical="center" wrapText="1"/>
    </xf>
    <xf numFmtId="171" fontId="25" fillId="0" borderId="18" xfId="0" applyNumberFormat="1" applyFont="1" applyFill="1" applyBorder="1" applyAlignment="1">
      <alignment horizontal="center" vertical="center"/>
    </xf>
    <xf numFmtId="171" fontId="25" fillId="0" borderId="15" xfId="0" applyNumberFormat="1" applyFont="1" applyFill="1" applyBorder="1" applyAlignment="1">
      <alignment horizontal="center" vertical="center"/>
    </xf>
    <xf numFmtId="172" fontId="25"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171" fontId="25" fillId="0" borderId="1" xfId="0" applyNumberFormat="1" applyFont="1" applyBorder="1" applyAlignment="1">
      <alignment horizontal="center" vertical="center" wrapText="1"/>
    </xf>
    <xf numFmtId="172" fontId="25" fillId="0" borderId="1" xfId="0" applyNumberFormat="1" applyFont="1" applyBorder="1" applyAlignment="1">
      <alignment horizontal="right" vertical="center"/>
    </xf>
    <xf numFmtId="172" fontId="42" fillId="0" borderId="1" xfId="0" applyNumberFormat="1" applyFont="1" applyBorder="1" applyAlignment="1">
      <alignment horizontal="center" vertical="center"/>
    </xf>
    <xf numFmtId="171" fontId="25" fillId="0" borderId="1" xfId="0" applyNumberFormat="1" applyFont="1" applyBorder="1" applyAlignment="1">
      <alignment vertical="center"/>
    </xf>
    <xf numFmtId="0" fontId="0" fillId="0" borderId="1" xfId="0" applyBorder="1" applyAlignment="1">
      <alignment horizontal="center" vertical="center"/>
    </xf>
    <xf numFmtId="0" fontId="2" fillId="0" borderId="1" xfId="0" applyFont="1" applyBorder="1" applyAlignment="1">
      <alignment horizontal="center"/>
    </xf>
    <xf numFmtId="0" fontId="24" fillId="26" borderId="12" xfId="0" applyFont="1" applyFill="1" applyBorder="1" applyAlignment="1">
      <alignment horizontal="center" vertical="center"/>
    </xf>
    <xf numFmtId="0" fontId="24" fillId="26" borderId="13" xfId="0" applyFont="1" applyFill="1" applyBorder="1" applyAlignment="1">
      <alignment horizontal="center" vertical="center"/>
    </xf>
    <xf numFmtId="0" fontId="24" fillId="26" borderId="1" xfId="0" applyFont="1" applyFill="1" applyBorder="1" applyAlignment="1">
      <alignment horizontal="center" vertical="center"/>
    </xf>
    <xf numFmtId="171" fontId="25" fillId="0" borderId="1" xfId="0" applyNumberFormat="1" applyFont="1" applyFill="1" applyBorder="1" applyAlignment="1">
      <alignment horizontal="center" vertical="center" wrapText="1"/>
    </xf>
    <xf numFmtId="172" fontId="25" fillId="0" borderId="1" xfId="0" applyNumberFormat="1" applyFont="1" applyFill="1" applyBorder="1" applyAlignment="1">
      <alignment horizontal="right" vertical="center"/>
    </xf>
  </cellXfs>
  <cellStyles count="148">
    <cellStyle name="20% - Énfasis1 2" xfId="2" xr:uid="{00000000-0005-0000-0000-000000000000}"/>
    <cellStyle name="20% - Énfasis1 2 2" xfId="3" xr:uid="{00000000-0005-0000-0000-000001000000}"/>
    <cellStyle name="20% - Énfasis1 2 2 2" xfId="4" xr:uid="{00000000-0005-0000-0000-000002000000}"/>
    <cellStyle name="20% - Énfasis1 2 3" xfId="5" xr:uid="{00000000-0005-0000-0000-000003000000}"/>
    <cellStyle name="20% - Énfasis1 2_CONSECUTIVOS" xfId="6" xr:uid="{00000000-0005-0000-0000-000004000000}"/>
    <cellStyle name="20% - Énfasis2 2" xfId="7" xr:uid="{00000000-0005-0000-0000-000005000000}"/>
    <cellStyle name="20% - Énfasis2 2 2" xfId="8" xr:uid="{00000000-0005-0000-0000-000006000000}"/>
    <cellStyle name="20% - Énfasis2 2 2 2" xfId="9" xr:uid="{00000000-0005-0000-0000-000007000000}"/>
    <cellStyle name="20% - Énfasis2 2 3" xfId="10" xr:uid="{00000000-0005-0000-0000-000008000000}"/>
    <cellStyle name="20% - Énfasis2 2_CONSECUTIVOS" xfId="11" xr:uid="{00000000-0005-0000-0000-000009000000}"/>
    <cellStyle name="20% - Énfasis3 2" xfId="12" xr:uid="{00000000-0005-0000-0000-00000A000000}"/>
    <cellStyle name="20% - Énfasis3 2 2" xfId="13" xr:uid="{00000000-0005-0000-0000-00000B000000}"/>
    <cellStyle name="20% - Énfasis3 2 2 2" xfId="14" xr:uid="{00000000-0005-0000-0000-00000C000000}"/>
    <cellStyle name="20% - Énfasis3 2 3" xfId="15" xr:uid="{00000000-0005-0000-0000-00000D000000}"/>
    <cellStyle name="20% - Énfasis3 2_CONSECUTIVOS" xfId="16" xr:uid="{00000000-0005-0000-0000-00000E000000}"/>
    <cellStyle name="20% - Énfasis4 2" xfId="17" xr:uid="{00000000-0005-0000-0000-00000F000000}"/>
    <cellStyle name="20% - Énfasis4 2 2" xfId="18" xr:uid="{00000000-0005-0000-0000-000010000000}"/>
    <cellStyle name="20% - Énfasis4 2 2 2" xfId="19" xr:uid="{00000000-0005-0000-0000-000011000000}"/>
    <cellStyle name="20% - Énfasis4 2 3" xfId="20" xr:uid="{00000000-0005-0000-0000-000012000000}"/>
    <cellStyle name="20% - Énfasis4 2_CONSECUTIVOS" xfId="21" xr:uid="{00000000-0005-0000-0000-000013000000}"/>
    <cellStyle name="20% - Énfasis5 2" xfId="22" xr:uid="{00000000-0005-0000-0000-000014000000}"/>
    <cellStyle name="20% - Énfasis5 2 2" xfId="23" xr:uid="{00000000-0005-0000-0000-000015000000}"/>
    <cellStyle name="20% - Énfasis5 2 2 2" xfId="24" xr:uid="{00000000-0005-0000-0000-000016000000}"/>
    <cellStyle name="20% - Énfasis5 2 3" xfId="25" xr:uid="{00000000-0005-0000-0000-000017000000}"/>
    <cellStyle name="20% - Énfasis5 2_CONSECUTIVOS" xfId="26" xr:uid="{00000000-0005-0000-0000-000018000000}"/>
    <cellStyle name="20% - Énfasis6 2" xfId="27" xr:uid="{00000000-0005-0000-0000-000019000000}"/>
    <cellStyle name="20% - Énfasis6 2 2" xfId="28" xr:uid="{00000000-0005-0000-0000-00001A000000}"/>
    <cellStyle name="20% - Énfasis6 2 2 2" xfId="29" xr:uid="{00000000-0005-0000-0000-00001B000000}"/>
    <cellStyle name="20% - Énfasis6 2 3" xfId="30" xr:uid="{00000000-0005-0000-0000-00001C000000}"/>
    <cellStyle name="20% - Énfasis6 2_CONSECUTIVOS" xfId="31" xr:uid="{00000000-0005-0000-0000-00001D000000}"/>
    <cellStyle name="40% - Énfasis1 2" xfId="32" xr:uid="{00000000-0005-0000-0000-00001E000000}"/>
    <cellStyle name="40% - Énfasis1 2 2" xfId="33" xr:uid="{00000000-0005-0000-0000-00001F000000}"/>
    <cellStyle name="40% - Énfasis1 2 2 2" xfId="34" xr:uid="{00000000-0005-0000-0000-000020000000}"/>
    <cellStyle name="40% - Énfasis1 2 3" xfId="35" xr:uid="{00000000-0005-0000-0000-000021000000}"/>
    <cellStyle name="40% - Énfasis1 2_CONSECUTIVOS" xfId="36" xr:uid="{00000000-0005-0000-0000-000022000000}"/>
    <cellStyle name="40% - Énfasis2 2" xfId="37" xr:uid="{00000000-0005-0000-0000-000023000000}"/>
    <cellStyle name="40% - Énfasis2 2 2" xfId="38" xr:uid="{00000000-0005-0000-0000-000024000000}"/>
    <cellStyle name="40% - Énfasis2 2 2 2" xfId="39" xr:uid="{00000000-0005-0000-0000-000025000000}"/>
    <cellStyle name="40% - Énfasis2 2 3" xfId="40" xr:uid="{00000000-0005-0000-0000-000026000000}"/>
    <cellStyle name="40% - Énfasis2 2_CONSECUTIVOS" xfId="41" xr:uid="{00000000-0005-0000-0000-000027000000}"/>
    <cellStyle name="40% - Énfasis3 2" xfId="42" xr:uid="{00000000-0005-0000-0000-000028000000}"/>
    <cellStyle name="40% - Énfasis3 2 2" xfId="43" xr:uid="{00000000-0005-0000-0000-000029000000}"/>
    <cellStyle name="40% - Énfasis3 2 2 2" xfId="44" xr:uid="{00000000-0005-0000-0000-00002A000000}"/>
    <cellStyle name="40% - Énfasis3 2 3" xfId="45" xr:uid="{00000000-0005-0000-0000-00002B000000}"/>
    <cellStyle name="40% - Énfasis3 2_CONSECUTIVOS" xfId="46" xr:uid="{00000000-0005-0000-0000-00002C000000}"/>
    <cellStyle name="40% - Énfasis4 2" xfId="47" xr:uid="{00000000-0005-0000-0000-00002D000000}"/>
    <cellStyle name="40% - Énfasis4 2 2" xfId="48" xr:uid="{00000000-0005-0000-0000-00002E000000}"/>
    <cellStyle name="40% - Énfasis4 2 2 2" xfId="49" xr:uid="{00000000-0005-0000-0000-00002F000000}"/>
    <cellStyle name="40% - Énfasis4 2 3" xfId="50" xr:uid="{00000000-0005-0000-0000-000030000000}"/>
    <cellStyle name="40% - Énfasis4 2_CONSECUTIVOS" xfId="51" xr:uid="{00000000-0005-0000-0000-000031000000}"/>
    <cellStyle name="40% - Énfasis5 2" xfId="52" xr:uid="{00000000-0005-0000-0000-000032000000}"/>
    <cellStyle name="40% - Énfasis5 2 2" xfId="53" xr:uid="{00000000-0005-0000-0000-000033000000}"/>
    <cellStyle name="40% - Énfasis5 2 2 2" xfId="54" xr:uid="{00000000-0005-0000-0000-000034000000}"/>
    <cellStyle name="40% - Énfasis5 2 3" xfId="55" xr:uid="{00000000-0005-0000-0000-000035000000}"/>
    <cellStyle name="40% - Énfasis5 2_CONSECUTIVOS" xfId="56" xr:uid="{00000000-0005-0000-0000-000036000000}"/>
    <cellStyle name="40% - Énfasis6 2" xfId="57" xr:uid="{00000000-0005-0000-0000-000037000000}"/>
    <cellStyle name="40% - Énfasis6 2 2" xfId="58" xr:uid="{00000000-0005-0000-0000-000038000000}"/>
    <cellStyle name="40% - Énfasis6 2 2 2" xfId="59" xr:uid="{00000000-0005-0000-0000-000039000000}"/>
    <cellStyle name="40% - Énfasis6 2 3" xfId="60" xr:uid="{00000000-0005-0000-0000-00003A000000}"/>
    <cellStyle name="40% - Énfasis6 2_CONSECUTIVOS" xfId="61" xr:uid="{00000000-0005-0000-0000-00003B000000}"/>
    <cellStyle name="60% - Énfasis1 2" xfId="62" xr:uid="{00000000-0005-0000-0000-00003C000000}"/>
    <cellStyle name="60% - Énfasis1 2 2" xfId="63" xr:uid="{00000000-0005-0000-0000-00003D000000}"/>
    <cellStyle name="60% - Énfasis2 2" xfId="64" xr:uid="{00000000-0005-0000-0000-00003E000000}"/>
    <cellStyle name="60% - Énfasis2 2 2" xfId="65" xr:uid="{00000000-0005-0000-0000-00003F000000}"/>
    <cellStyle name="60% - Énfasis3 2" xfId="66" xr:uid="{00000000-0005-0000-0000-000040000000}"/>
    <cellStyle name="60% - Énfasis3 2 2" xfId="67" xr:uid="{00000000-0005-0000-0000-000041000000}"/>
    <cellStyle name="60% - Énfasis4 2" xfId="68" xr:uid="{00000000-0005-0000-0000-000042000000}"/>
    <cellStyle name="60% - Énfasis4 2 2" xfId="69" xr:uid="{00000000-0005-0000-0000-000043000000}"/>
    <cellStyle name="60% - Énfasis5 2" xfId="70" xr:uid="{00000000-0005-0000-0000-000044000000}"/>
    <cellStyle name="60% - Énfasis5 2 2" xfId="71" xr:uid="{00000000-0005-0000-0000-000045000000}"/>
    <cellStyle name="60% - Énfasis6 2" xfId="72" xr:uid="{00000000-0005-0000-0000-000046000000}"/>
    <cellStyle name="60% - Énfasis6 2 2" xfId="73" xr:uid="{00000000-0005-0000-0000-000047000000}"/>
    <cellStyle name="Buena 2" xfId="74" xr:uid="{00000000-0005-0000-0000-000048000000}"/>
    <cellStyle name="Buena 2 2" xfId="75" xr:uid="{00000000-0005-0000-0000-000049000000}"/>
    <cellStyle name="Cálculo 2" xfId="76" xr:uid="{00000000-0005-0000-0000-00004A000000}"/>
    <cellStyle name="Cálculo 2 2" xfId="77" xr:uid="{00000000-0005-0000-0000-00004B000000}"/>
    <cellStyle name="Celda de comprobación 2" xfId="78" xr:uid="{00000000-0005-0000-0000-00004C000000}"/>
    <cellStyle name="Celda de comprobación 2 2" xfId="79" xr:uid="{00000000-0005-0000-0000-00004D000000}"/>
    <cellStyle name="Celda vinculada 2" xfId="80" xr:uid="{00000000-0005-0000-0000-00004E000000}"/>
    <cellStyle name="Celda vinculada 2 2" xfId="81" xr:uid="{00000000-0005-0000-0000-00004F000000}"/>
    <cellStyle name="Encabezado 4 2" xfId="82" xr:uid="{00000000-0005-0000-0000-000050000000}"/>
    <cellStyle name="Encabezado 4 2 2" xfId="83" xr:uid="{00000000-0005-0000-0000-000051000000}"/>
    <cellStyle name="Énfasis1 2" xfId="84" xr:uid="{00000000-0005-0000-0000-000052000000}"/>
    <cellStyle name="Énfasis1 2 2" xfId="85" xr:uid="{00000000-0005-0000-0000-000053000000}"/>
    <cellStyle name="Énfasis2 2" xfId="86" xr:uid="{00000000-0005-0000-0000-000054000000}"/>
    <cellStyle name="Énfasis2 2 2" xfId="87" xr:uid="{00000000-0005-0000-0000-000055000000}"/>
    <cellStyle name="Énfasis3 2" xfId="88" xr:uid="{00000000-0005-0000-0000-000056000000}"/>
    <cellStyle name="Énfasis3 2 2" xfId="89" xr:uid="{00000000-0005-0000-0000-000057000000}"/>
    <cellStyle name="Énfasis4 2" xfId="90" xr:uid="{00000000-0005-0000-0000-000058000000}"/>
    <cellStyle name="Énfasis4 2 2" xfId="91" xr:uid="{00000000-0005-0000-0000-000059000000}"/>
    <cellStyle name="Énfasis5 2" xfId="92" xr:uid="{00000000-0005-0000-0000-00005A000000}"/>
    <cellStyle name="Énfasis5 2 2" xfId="93" xr:uid="{00000000-0005-0000-0000-00005B000000}"/>
    <cellStyle name="Énfasis6 2" xfId="94" xr:uid="{00000000-0005-0000-0000-00005C000000}"/>
    <cellStyle name="Énfasis6 2 2" xfId="95" xr:uid="{00000000-0005-0000-0000-00005D000000}"/>
    <cellStyle name="Entrada 2" xfId="96" xr:uid="{00000000-0005-0000-0000-00005E000000}"/>
    <cellStyle name="Entrada 2 2" xfId="97" xr:uid="{00000000-0005-0000-0000-00005F000000}"/>
    <cellStyle name="Entrada 2 2 2" xfId="98" xr:uid="{00000000-0005-0000-0000-000060000000}"/>
    <cellStyle name="Entrada 2 3" xfId="99" xr:uid="{00000000-0005-0000-0000-000061000000}"/>
    <cellStyle name="Entrada 2_CONSECUTIVOS" xfId="100" xr:uid="{00000000-0005-0000-0000-000062000000}"/>
    <cellStyle name="Incorrecto 2" xfId="101" xr:uid="{00000000-0005-0000-0000-000063000000}"/>
    <cellStyle name="Incorrecto 2 2" xfId="102" xr:uid="{00000000-0005-0000-0000-000064000000}"/>
    <cellStyle name="Millares" xfId="147" builtinId="3"/>
    <cellStyle name="Millares [0] 2" xfId="140" xr:uid="{00000000-0005-0000-0000-000065000000}"/>
    <cellStyle name="Millares 2" xfId="129" xr:uid="{00000000-0005-0000-0000-000066000000}"/>
    <cellStyle name="Millares 2 2" xfId="132" xr:uid="{00000000-0005-0000-0000-000067000000}"/>
    <cellStyle name="Millares 2 2 2" xfId="134" xr:uid="{00000000-0005-0000-0000-000068000000}"/>
    <cellStyle name="Millares 2 2 3" xfId="136" xr:uid="{00000000-0005-0000-0000-000069000000}"/>
    <cellStyle name="Millares 2 2 4" xfId="139" xr:uid="{00000000-0005-0000-0000-00006A000000}"/>
    <cellStyle name="Millares 2 2 5" xfId="142" xr:uid="{00000000-0005-0000-0000-00006B000000}"/>
    <cellStyle name="Millares 2 2 6" xfId="144" xr:uid="{00000000-0005-0000-0000-00006C000000}"/>
    <cellStyle name="Millares 2 2 7" xfId="146" xr:uid="{00000000-0005-0000-0000-00006D000000}"/>
    <cellStyle name="Millares 2 3" xfId="131" xr:uid="{00000000-0005-0000-0000-00006E000000}"/>
    <cellStyle name="Millares 2 4" xfId="133" xr:uid="{00000000-0005-0000-0000-00006F000000}"/>
    <cellStyle name="Millares 2 5" xfId="135" xr:uid="{00000000-0005-0000-0000-000070000000}"/>
    <cellStyle name="Millares 2 6" xfId="138" xr:uid="{00000000-0005-0000-0000-000071000000}"/>
    <cellStyle name="Millares 2 7" xfId="141" xr:uid="{00000000-0005-0000-0000-000072000000}"/>
    <cellStyle name="Millares 2 8" xfId="143" xr:uid="{00000000-0005-0000-0000-000073000000}"/>
    <cellStyle name="Millares 2 9" xfId="145" xr:uid="{00000000-0005-0000-0000-000074000000}"/>
    <cellStyle name="Moneda [0]" xfId="1" builtinId="7"/>
    <cellStyle name="Moneda 2" xfId="130" xr:uid="{00000000-0005-0000-0000-000076000000}"/>
    <cellStyle name="Moneda 2 2" xfId="137" xr:uid="{00000000-0005-0000-0000-000077000000}"/>
    <cellStyle name="Neutral 2" xfId="103" xr:uid="{00000000-0005-0000-0000-000078000000}"/>
    <cellStyle name="Neutral 2 2" xfId="104" xr:uid="{00000000-0005-0000-0000-000079000000}"/>
    <cellStyle name="Normal" xfId="0" builtinId="0"/>
    <cellStyle name="Notas 2" xfId="105" xr:uid="{00000000-0005-0000-0000-00007B000000}"/>
    <cellStyle name="Notas 2 2" xfId="106" xr:uid="{00000000-0005-0000-0000-00007C000000}"/>
    <cellStyle name="Notas 2 2 2" xfId="107" xr:uid="{00000000-0005-0000-0000-00007D000000}"/>
    <cellStyle name="Notas 2 3" xfId="108" xr:uid="{00000000-0005-0000-0000-00007E000000}"/>
    <cellStyle name="Notas 2_CONSECUTIVOS" xfId="109" xr:uid="{00000000-0005-0000-0000-00007F000000}"/>
    <cellStyle name="Salida 2" xfId="110" xr:uid="{00000000-0005-0000-0000-000080000000}"/>
    <cellStyle name="Salida 2 2" xfId="111" xr:uid="{00000000-0005-0000-0000-000081000000}"/>
    <cellStyle name="Texto de advertencia 2" xfId="112" xr:uid="{00000000-0005-0000-0000-000082000000}"/>
    <cellStyle name="Texto de advertencia 2 2" xfId="113" xr:uid="{00000000-0005-0000-0000-000083000000}"/>
    <cellStyle name="Texto de advertencia 2 2 2" xfId="114" xr:uid="{00000000-0005-0000-0000-000084000000}"/>
    <cellStyle name="Texto de advertencia 2 3" xfId="115" xr:uid="{00000000-0005-0000-0000-000085000000}"/>
    <cellStyle name="Texto de advertencia 2_CONSECUTIVOS" xfId="116" xr:uid="{00000000-0005-0000-0000-000086000000}"/>
    <cellStyle name="Texto explicativo 2" xfId="117" xr:uid="{00000000-0005-0000-0000-000087000000}"/>
    <cellStyle name="Texto explicativo 2 2" xfId="118" xr:uid="{00000000-0005-0000-0000-000088000000}"/>
    <cellStyle name="Título 1 2" xfId="119" xr:uid="{00000000-0005-0000-0000-000089000000}"/>
    <cellStyle name="Título 1 2 2" xfId="120" xr:uid="{00000000-0005-0000-0000-00008A000000}"/>
    <cellStyle name="Título 2 2" xfId="121" xr:uid="{00000000-0005-0000-0000-00008B000000}"/>
    <cellStyle name="Título 2 2 2" xfId="122" xr:uid="{00000000-0005-0000-0000-00008C000000}"/>
    <cellStyle name="Título 3 2" xfId="123" xr:uid="{00000000-0005-0000-0000-00008D000000}"/>
    <cellStyle name="Título 3 2 2" xfId="124" xr:uid="{00000000-0005-0000-0000-00008E000000}"/>
    <cellStyle name="Título 4" xfId="125" xr:uid="{00000000-0005-0000-0000-00008F000000}"/>
    <cellStyle name="Título 4 2" xfId="126" xr:uid="{00000000-0005-0000-0000-000090000000}"/>
    <cellStyle name="Total 2" xfId="127" xr:uid="{00000000-0005-0000-0000-000091000000}"/>
    <cellStyle name="Total 2 2" xfId="128" xr:uid="{00000000-0005-0000-0000-000092000000}"/>
  </cellStyles>
  <dxfs count="0"/>
  <tableStyles count="0" defaultTableStyle="TableStyleMedium2" defaultPivotStyle="PivotStyleLight16"/>
  <colors>
    <mruColors>
      <color rgb="FFFFCCFF"/>
      <color rgb="FFFF00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10</v>
      </c>
      <c r="B1" s="6"/>
    </row>
    <row r="2" spans="1:3" ht="18.75" x14ac:dyDescent="0.3">
      <c r="A2" s="2" t="s">
        <v>9</v>
      </c>
      <c r="B2" s="11" t="e">
        <f>VLOOKUP($B$1,#REF!,3,0)</f>
        <v>#REF!</v>
      </c>
    </row>
    <row r="3" spans="1:3" ht="18.75" x14ac:dyDescent="0.3">
      <c r="A3" s="2" t="s">
        <v>17</v>
      </c>
      <c r="B3" s="11" t="e">
        <f>VLOOKUP($B$1,#REF!,10,0)</f>
        <v>#REF!</v>
      </c>
    </row>
    <row r="4" spans="1:3" ht="18.75" x14ac:dyDescent="0.3">
      <c r="A4" s="2" t="s">
        <v>25</v>
      </c>
      <c r="B4" s="11" t="e">
        <f>VLOOKUP($B$1,#REF!,9,0)</f>
        <v>#REF!</v>
      </c>
      <c r="C4" s="7"/>
    </row>
    <row r="5" spans="1:3" ht="18.75" x14ac:dyDescent="0.3">
      <c r="A5" s="2" t="s">
        <v>11</v>
      </c>
      <c r="B5" s="15" t="e">
        <f>VLOOKUP($B$1,#REF!,20,0)</f>
        <v>#REF!</v>
      </c>
      <c r="C5" s="12"/>
    </row>
    <row r="6" spans="1:3" ht="18.75" x14ac:dyDescent="0.3">
      <c r="A6" s="2" t="s">
        <v>12</v>
      </c>
      <c r="B6" s="13" t="e">
        <f>VLOOKUP($B$1,#REF!,21,0)</f>
        <v>#REF!</v>
      </c>
    </row>
    <row r="7" spans="1:3" ht="18.75" x14ac:dyDescent="0.3">
      <c r="A7" s="2" t="s">
        <v>13</v>
      </c>
      <c r="B7" s="15" t="e">
        <f>VLOOKUP($B$1,#REF!,27,0)</f>
        <v>#REF!</v>
      </c>
      <c r="C7" s="1"/>
    </row>
    <row r="8" spans="1:3" ht="18.75" x14ac:dyDescent="0.3">
      <c r="A8" s="2" t="s">
        <v>14</v>
      </c>
      <c r="B8" s="15" t="e">
        <f>VLOOKUP($B$1,#REF!,28,0)</f>
        <v>#REF!</v>
      </c>
      <c r="C8" s="1"/>
    </row>
    <row r="9" spans="1:3" ht="18.75" x14ac:dyDescent="0.3">
      <c r="A9" s="2" t="s">
        <v>15</v>
      </c>
      <c r="B9" s="13" t="e">
        <f>VLOOKUP($B$1,#REF!,29,0)</f>
        <v>#REF!</v>
      </c>
    </row>
    <row r="10" spans="1:3" ht="18.75" x14ac:dyDescent="0.3">
      <c r="A10" s="2" t="s">
        <v>8</v>
      </c>
      <c r="B10" s="17" t="e">
        <f>VLOOKUP($B$1,#REF!,30,0)</f>
        <v>#REF!</v>
      </c>
      <c r="C10" s="16"/>
    </row>
    <row r="11" spans="1:3" ht="18.75" x14ac:dyDescent="0.3">
      <c r="A11" s="2" t="s">
        <v>16</v>
      </c>
      <c r="B11" s="14" t="e">
        <f>VLOOKUP($B$1,#REF!,31,0)</f>
        <v>#REF!</v>
      </c>
    </row>
    <row r="12" spans="1:3" ht="18.75" x14ac:dyDescent="0.3">
      <c r="A12" s="4" t="s">
        <v>24</v>
      </c>
      <c r="B12" s="14"/>
    </row>
    <row r="19" spans="1:6" x14ac:dyDescent="0.25">
      <c r="A19" s="174" t="s">
        <v>23</v>
      </c>
      <c r="B19" s="174"/>
      <c r="C19" s="174"/>
      <c r="D19" s="174"/>
      <c r="E19" s="174"/>
      <c r="F19" s="174"/>
    </row>
    <row r="20" spans="1:6" ht="74.25" customHeight="1" x14ac:dyDescent="0.25">
      <c r="A20" s="8" t="s">
        <v>18</v>
      </c>
      <c r="B20" s="8" t="s">
        <v>4</v>
      </c>
      <c r="C20" s="10" t="s">
        <v>19</v>
      </c>
      <c r="D20" s="10" t="s">
        <v>21</v>
      </c>
      <c r="E20" s="10" t="s">
        <v>22</v>
      </c>
      <c r="F20" s="10" t="s">
        <v>20</v>
      </c>
    </row>
    <row r="21" spans="1:6" x14ac:dyDescent="0.25">
      <c r="A21" s="6"/>
      <c r="B21" s="18"/>
      <c r="C21" s="6"/>
      <c r="D21" s="6"/>
      <c r="E21" s="6"/>
      <c r="F21" s="6"/>
    </row>
    <row r="22" spans="1:6" x14ac:dyDescent="0.25">
      <c r="A22" s="6"/>
      <c r="B22" s="18"/>
      <c r="C22" s="6"/>
      <c r="D22" s="6"/>
      <c r="E22" s="6"/>
      <c r="F22" s="6"/>
    </row>
    <row r="23" spans="1:6" x14ac:dyDescent="0.25">
      <c r="A23" s="6"/>
      <c r="B23" s="18"/>
      <c r="C23" s="6"/>
      <c r="D23" s="6"/>
      <c r="E23" s="6"/>
      <c r="F23" s="6"/>
    </row>
    <row r="24" spans="1:6" x14ac:dyDescent="0.25">
      <c r="A24" s="6"/>
      <c r="B24" s="18"/>
      <c r="C24" s="6"/>
      <c r="D24" s="6"/>
      <c r="E24" s="6"/>
      <c r="F24" s="6"/>
    </row>
    <row r="25" spans="1:6" x14ac:dyDescent="0.25">
      <c r="A25" s="6"/>
      <c r="B25" s="18"/>
      <c r="C25" s="6"/>
      <c r="D25" s="6"/>
      <c r="E25" s="6"/>
      <c r="F25" s="6"/>
    </row>
    <row r="26" spans="1:6" x14ac:dyDescent="0.25">
      <c r="A26" s="6"/>
      <c r="B26" s="18"/>
      <c r="C26" s="6"/>
      <c r="D26" s="6"/>
      <c r="E26" s="6"/>
      <c r="F26" s="6"/>
    </row>
    <row r="27" spans="1:6" x14ac:dyDescent="0.25">
      <c r="A27" s="6"/>
      <c r="B27" s="18"/>
      <c r="C27" s="6"/>
      <c r="D27" s="6"/>
      <c r="E27" s="6"/>
      <c r="F27" s="6"/>
    </row>
    <row r="28" spans="1:6" x14ac:dyDescent="0.25">
      <c r="A28" s="19"/>
      <c r="B28" s="18"/>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7B530-313E-4192-9580-69ACDAE3EED3}">
  <dimension ref="A1:N174"/>
  <sheetViews>
    <sheetView topLeftCell="A19" zoomScale="80" zoomScaleNormal="80" workbookViewId="0">
      <selection activeCell="C19" sqref="C19"/>
    </sheetView>
  </sheetViews>
  <sheetFormatPr baseColWidth="10" defaultRowHeight="15" x14ac:dyDescent="0.25"/>
  <cols>
    <col min="1" max="1" width="19.42578125" customWidth="1"/>
    <col min="2" max="2" width="27" style="65" customWidth="1"/>
    <col min="3" max="3" width="30.85546875" customWidth="1"/>
    <col min="4" max="4" width="13.7109375" customWidth="1"/>
    <col min="5" max="5" width="50.140625" customWidth="1"/>
    <col min="7" max="7" width="20.28515625" bestFit="1" customWidth="1"/>
    <col min="8" max="8" width="16" customWidth="1"/>
    <col min="9" max="9" width="24.85546875" style="69" customWidth="1"/>
    <col min="10" max="10" width="11.42578125" style="69"/>
    <col min="12" max="12" width="12.42578125" style="50" customWidth="1"/>
    <col min="13" max="13" width="13.28515625" customWidth="1"/>
    <col min="14" max="14" width="11.42578125" style="50"/>
  </cols>
  <sheetData>
    <row r="1" spans="1:14" ht="62.25" customHeight="1" x14ac:dyDescent="0.25">
      <c r="A1" s="175" t="s">
        <v>307</v>
      </c>
      <c r="B1" s="176"/>
      <c r="C1" s="176"/>
      <c r="D1" s="176"/>
      <c r="E1" s="176"/>
      <c r="F1" s="176"/>
      <c r="G1" s="176"/>
      <c r="H1" s="176"/>
      <c r="I1" s="176"/>
      <c r="J1" s="176"/>
      <c r="K1" s="176"/>
      <c r="L1" s="176"/>
      <c r="M1" s="176"/>
      <c r="N1" s="77" t="s">
        <v>72</v>
      </c>
    </row>
    <row r="2" spans="1:14" ht="102" customHeight="1" x14ac:dyDescent="0.25">
      <c r="A2" s="33" t="s">
        <v>0</v>
      </c>
      <c r="B2" s="33" t="s">
        <v>5</v>
      </c>
      <c r="C2" s="33" t="s">
        <v>1</v>
      </c>
      <c r="D2" s="33" t="s">
        <v>6</v>
      </c>
      <c r="E2" s="33" t="s">
        <v>27</v>
      </c>
      <c r="F2" s="33" t="s">
        <v>28</v>
      </c>
      <c r="G2" s="33" t="s">
        <v>7</v>
      </c>
      <c r="H2" s="33" t="s">
        <v>26</v>
      </c>
      <c r="I2" s="33" t="s">
        <v>31</v>
      </c>
      <c r="J2" s="33" t="s">
        <v>30</v>
      </c>
      <c r="K2" s="33" t="s">
        <v>2</v>
      </c>
      <c r="L2" s="33" t="s">
        <v>3</v>
      </c>
      <c r="M2" s="34" t="s">
        <v>29</v>
      </c>
      <c r="N2" s="78">
        <v>43920</v>
      </c>
    </row>
    <row r="3" spans="1:14" s="50" customFormat="1" ht="217.5" customHeight="1" x14ac:dyDescent="0.25">
      <c r="A3" s="61" t="s">
        <v>139</v>
      </c>
      <c r="B3" s="61" t="s">
        <v>113</v>
      </c>
      <c r="C3" s="74" t="s">
        <v>122</v>
      </c>
      <c r="D3" s="54" t="s">
        <v>123</v>
      </c>
      <c r="E3" s="74" t="s">
        <v>121</v>
      </c>
      <c r="F3" s="70">
        <f>+N2</f>
        <v>43920</v>
      </c>
      <c r="G3" s="122">
        <v>21084622326</v>
      </c>
      <c r="H3" s="61" t="s">
        <v>140</v>
      </c>
      <c r="I3" s="61" t="s">
        <v>305</v>
      </c>
      <c r="J3" s="67" t="s">
        <v>306</v>
      </c>
      <c r="K3" s="70">
        <v>41920</v>
      </c>
      <c r="L3" s="70">
        <v>44012</v>
      </c>
      <c r="M3" s="67" t="str">
        <f>IF((ROUND((($N$2-$K3)/(EDATE($L3,0)-$K3)*100),2))&gt;100,"100%",CONCATENATE((ROUND((($N$2-$K3)/(EDATE($L3,0)-$K3)*100),0)),"%"))</f>
        <v>96%</v>
      </c>
      <c r="N3" s="123"/>
    </row>
    <row r="4" spans="1:14" ht="63.75" customHeight="1" x14ac:dyDescent="0.25">
      <c r="A4" s="22" t="s">
        <v>75</v>
      </c>
      <c r="B4" s="20" t="s">
        <v>76</v>
      </c>
      <c r="C4" s="21" t="s">
        <v>77</v>
      </c>
      <c r="D4" s="48" t="s">
        <v>78</v>
      </c>
      <c r="E4" s="27" t="s">
        <v>79</v>
      </c>
      <c r="F4" s="26">
        <v>42759</v>
      </c>
      <c r="G4" s="22">
        <v>0</v>
      </c>
      <c r="H4" s="22" t="s">
        <v>80</v>
      </c>
      <c r="I4" s="61"/>
      <c r="J4" s="61"/>
      <c r="K4" s="24">
        <v>42759</v>
      </c>
      <c r="L4" s="70">
        <v>44584</v>
      </c>
      <c r="M4" s="35" t="str">
        <f t="shared" ref="M4:M24" si="0">IF((ROUND((($N$2-$K4)/(EDATE($L4,0)-$K4)*100),2))&gt;100,"100%",CONCATENATE((ROUND((($N$2-$K4)/(EDATE($L4,0)-$K4)*100),0)),"%"))</f>
        <v>64%</v>
      </c>
      <c r="N4" s="64"/>
    </row>
    <row r="5" spans="1:14" ht="49.5" customHeight="1" x14ac:dyDescent="0.25">
      <c r="A5" s="48" t="s">
        <v>83</v>
      </c>
      <c r="B5" s="20" t="s">
        <v>82</v>
      </c>
      <c r="C5" s="20" t="s">
        <v>84</v>
      </c>
      <c r="D5" s="48" t="s">
        <v>85</v>
      </c>
      <c r="E5" s="28" t="s">
        <v>86</v>
      </c>
      <c r="F5" s="24">
        <v>42773</v>
      </c>
      <c r="G5" s="25">
        <v>0</v>
      </c>
      <c r="H5" s="48" t="s">
        <v>80</v>
      </c>
      <c r="I5" s="61"/>
      <c r="J5" s="61"/>
      <c r="K5" s="24">
        <v>42773</v>
      </c>
      <c r="L5" s="70">
        <v>44598</v>
      </c>
      <c r="M5" s="35" t="str">
        <f t="shared" si="0"/>
        <v>63%</v>
      </c>
      <c r="N5" s="64"/>
    </row>
    <row r="6" spans="1:14" ht="72.75" customHeight="1" x14ac:dyDescent="0.25">
      <c r="A6" s="48" t="s">
        <v>87</v>
      </c>
      <c r="B6" s="20" t="s">
        <v>82</v>
      </c>
      <c r="C6" s="20" t="s">
        <v>88</v>
      </c>
      <c r="D6" s="48" t="s">
        <v>89</v>
      </c>
      <c r="E6" s="45" t="s">
        <v>90</v>
      </c>
      <c r="F6" s="24">
        <v>42789</v>
      </c>
      <c r="G6" s="25">
        <v>0</v>
      </c>
      <c r="H6" s="20" t="s">
        <v>80</v>
      </c>
      <c r="I6" s="61"/>
      <c r="J6" s="61"/>
      <c r="K6" s="24">
        <v>42795</v>
      </c>
      <c r="L6" s="70">
        <v>44621</v>
      </c>
      <c r="M6" s="35" t="str">
        <f t="shared" si="0"/>
        <v>62%</v>
      </c>
      <c r="N6" s="64"/>
    </row>
    <row r="7" spans="1:14" ht="101.25" customHeight="1" x14ac:dyDescent="0.25">
      <c r="A7" s="40" t="s">
        <v>95</v>
      </c>
      <c r="B7" s="20" t="s">
        <v>82</v>
      </c>
      <c r="C7" s="20" t="s">
        <v>96</v>
      </c>
      <c r="D7" s="48" t="s">
        <v>97</v>
      </c>
      <c r="E7" s="45" t="s">
        <v>98</v>
      </c>
      <c r="F7" s="24">
        <v>42865</v>
      </c>
      <c r="G7" s="30">
        <v>0</v>
      </c>
      <c r="H7" s="20" t="s">
        <v>80</v>
      </c>
      <c r="I7" s="61"/>
      <c r="J7" s="61"/>
      <c r="K7" s="24">
        <v>42866</v>
      </c>
      <c r="L7" s="70">
        <v>44691</v>
      </c>
      <c r="M7" s="35" t="str">
        <f t="shared" si="0"/>
        <v>58%</v>
      </c>
      <c r="N7" s="64"/>
    </row>
    <row r="8" spans="1:14" s="50" customFormat="1" ht="75.75" customHeight="1" x14ac:dyDescent="0.25">
      <c r="A8" s="58" t="s">
        <v>101</v>
      </c>
      <c r="B8" s="61" t="s">
        <v>74</v>
      </c>
      <c r="C8" s="58" t="s">
        <v>102</v>
      </c>
      <c r="D8" s="54" t="s">
        <v>103</v>
      </c>
      <c r="E8" s="55" t="s">
        <v>104</v>
      </c>
      <c r="F8" s="70">
        <v>42902</v>
      </c>
      <c r="G8" s="72">
        <v>0</v>
      </c>
      <c r="H8" s="58" t="s">
        <v>105</v>
      </c>
      <c r="I8" s="61" t="s">
        <v>303</v>
      </c>
      <c r="J8" s="61" t="s">
        <v>304</v>
      </c>
      <c r="K8" s="70">
        <v>42906</v>
      </c>
      <c r="L8" s="70">
        <v>44063</v>
      </c>
      <c r="M8" s="67" t="str">
        <f t="shared" si="0"/>
        <v>88%</v>
      </c>
      <c r="N8" s="64"/>
    </row>
    <row r="9" spans="1:14" s="50" customFormat="1" ht="61.5" customHeight="1" x14ac:dyDescent="0.25">
      <c r="A9" s="61" t="s">
        <v>106</v>
      </c>
      <c r="B9" s="58" t="s">
        <v>82</v>
      </c>
      <c r="C9" s="61" t="s">
        <v>107</v>
      </c>
      <c r="D9" s="54" t="s">
        <v>108</v>
      </c>
      <c r="E9" s="42" t="s">
        <v>109</v>
      </c>
      <c r="F9" s="71">
        <v>42908</v>
      </c>
      <c r="G9" s="72"/>
      <c r="H9" s="58" t="s">
        <v>80</v>
      </c>
      <c r="I9" s="61"/>
      <c r="J9" s="61"/>
      <c r="K9" s="70">
        <v>42909</v>
      </c>
      <c r="L9" s="70">
        <v>44734</v>
      </c>
      <c r="M9" s="67" t="str">
        <f t="shared" si="0"/>
        <v>55%</v>
      </c>
      <c r="N9" s="64"/>
    </row>
    <row r="10" spans="1:14" s="50" customFormat="1" ht="63.75" customHeight="1" x14ac:dyDescent="0.25">
      <c r="A10" s="61" t="s">
        <v>110</v>
      </c>
      <c r="B10" s="58" t="s">
        <v>82</v>
      </c>
      <c r="C10" s="61" t="s">
        <v>111</v>
      </c>
      <c r="D10" s="66"/>
      <c r="E10" s="73" t="s">
        <v>112</v>
      </c>
      <c r="F10" s="71">
        <v>42915</v>
      </c>
      <c r="G10" s="63">
        <v>0</v>
      </c>
      <c r="H10" s="61" t="s">
        <v>80</v>
      </c>
      <c r="I10" s="61"/>
      <c r="J10" s="61"/>
      <c r="K10" s="71">
        <v>42915</v>
      </c>
      <c r="L10" s="71">
        <v>44741</v>
      </c>
      <c r="M10" s="67" t="str">
        <f t="shared" si="0"/>
        <v>55%</v>
      </c>
      <c r="N10" s="64"/>
    </row>
    <row r="11" spans="1:14" s="50" customFormat="1" ht="99" customHeight="1" x14ac:dyDescent="0.25">
      <c r="A11" s="54" t="s">
        <v>281</v>
      </c>
      <c r="B11" s="61" t="s">
        <v>113</v>
      </c>
      <c r="C11" s="58" t="s">
        <v>81</v>
      </c>
      <c r="D11" s="61" t="s">
        <v>78</v>
      </c>
      <c r="E11" s="42" t="s">
        <v>282</v>
      </c>
      <c r="F11" s="59">
        <v>43410</v>
      </c>
      <c r="G11" s="75">
        <v>5074000000</v>
      </c>
      <c r="H11" s="58" t="s">
        <v>283</v>
      </c>
      <c r="I11" s="68" t="s">
        <v>291</v>
      </c>
      <c r="J11" s="68" t="s">
        <v>292</v>
      </c>
      <c r="K11" s="71">
        <v>43410</v>
      </c>
      <c r="L11" s="71">
        <v>43951</v>
      </c>
      <c r="M11" s="51" t="str">
        <f t="shared" si="0"/>
        <v>94%</v>
      </c>
      <c r="N11" s="64"/>
    </row>
    <row r="12" spans="1:14" s="50" customFormat="1" ht="195" x14ac:dyDescent="0.25">
      <c r="A12" s="124" t="s">
        <v>135</v>
      </c>
      <c r="B12" s="61" t="s">
        <v>113</v>
      </c>
      <c r="C12" s="58" t="s">
        <v>81</v>
      </c>
      <c r="D12" s="51" t="s">
        <v>78</v>
      </c>
      <c r="E12" s="42" t="s">
        <v>137</v>
      </c>
      <c r="F12" s="59">
        <v>43455</v>
      </c>
      <c r="G12" s="56">
        <v>10430000000</v>
      </c>
      <c r="H12" s="58" t="s">
        <v>134</v>
      </c>
      <c r="I12" s="68" t="s">
        <v>299</v>
      </c>
      <c r="J12" s="68" t="s">
        <v>300</v>
      </c>
      <c r="K12" s="71">
        <v>43455</v>
      </c>
      <c r="L12" s="71">
        <v>44074</v>
      </c>
      <c r="M12" s="51" t="str">
        <f t="shared" si="0"/>
        <v>75%</v>
      </c>
      <c r="N12" s="64"/>
    </row>
    <row r="13" spans="1:14" s="50" customFormat="1" ht="96" x14ac:dyDescent="0.25">
      <c r="A13" s="54" t="s">
        <v>222</v>
      </c>
      <c r="B13" s="51" t="s">
        <v>93</v>
      </c>
      <c r="C13" s="58" t="s">
        <v>94</v>
      </c>
      <c r="D13" s="51" t="s">
        <v>190</v>
      </c>
      <c r="E13" s="42" t="s">
        <v>220</v>
      </c>
      <c r="F13" s="59">
        <v>43554</v>
      </c>
      <c r="G13" s="125">
        <v>442396432</v>
      </c>
      <c r="H13" s="54" t="s">
        <v>64</v>
      </c>
      <c r="I13" s="61" t="s">
        <v>301</v>
      </c>
      <c r="J13" s="61" t="s">
        <v>302</v>
      </c>
      <c r="K13" s="59">
        <v>43556</v>
      </c>
      <c r="L13" s="59">
        <v>44043</v>
      </c>
      <c r="M13" s="51" t="str">
        <f t="shared" si="0"/>
        <v>75%</v>
      </c>
    </row>
    <row r="14" spans="1:14" ht="48" x14ac:dyDescent="0.25">
      <c r="A14" s="22" t="s">
        <v>227</v>
      </c>
      <c r="B14" s="41" t="s">
        <v>82</v>
      </c>
      <c r="C14" s="21" t="s">
        <v>237</v>
      </c>
      <c r="D14" s="22" t="s">
        <v>248</v>
      </c>
      <c r="E14" s="27" t="s">
        <v>232</v>
      </c>
      <c r="F14" s="23">
        <v>43557</v>
      </c>
      <c r="G14" s="37" t="s">
        <v>255</v>
      </c>
      <c r="H14" s="22" t="s">
        <v>60</v>
      </c>
      <c r="I14" s="61"/>
      <c r="J14" s="61"/>
      <c r="K14" s="47">
        <v>43557</v>
      </c>
      <c r="L14" s="59">
        <v>43922</v>
      </c>
      <c r="M14" s="22" t="str">
        <f t="shared" si="0"/>
        <v>99%</v>
      </c>
      <c r="N14" s="121"/>
    </row>
    <row r="15" spans="1:14" s="50" customFormat="1" ht="65.25" customHeight="1" x14ac:dyDescent="0.25">
      <c r="A15" s="51" t="s">
        <v>228</v>
      </c>
      <c r="B15" s="49" t="s">
        <v>82</v>
      </c>
      <c r="C15" s="61" t="s">
        <v>240</v>
      </c>
      <c r="D15" s="51" t="s">
        <v>250</v>
      </c>
      <c r="E15" s="62" t="s">
        <v>233</v>
      </c>
      <c r="F15" s="53">
        <v>43566</v>
      </c>
      <c r="G15" s="76" t="s">
        <v>256</v>
      </c>
      <c r="H15" s="61" t="s">
        <v>60</v>
      </c>
      <c r="I15" s="61"/>
      <c r="J15" s="61"/>
      <c r="K15" s="59">
        <v>43566</v>
      </c>
      <c r="L15" s="59">
        <v>43931</v>
      </c>
      <c r="M15" s="51" t="str">
        <f t="shared" si="0"/>
        <v>97%</v>
      </c>
      <c r="N15" s="121"/>
    </row>
    <row r="16" spans="1:14" s="50" customFormat="1" ht="71.25" customHeight="1" x14ac:dyDescent="0.25">
      <c r="A16" s="51" t="s">
        <v>229</v>
      </c>
      <c r="B16" s="49" t="s">
        <v>82</v>
      </c>
      <c r="C16" s="61" t="s">
        <v>241</v>
      </c>
      <c r="D16" s="51" t="s">
        <v>252</v>
      </c>
      <c r="E16" s="62" t="s">
        <v>234</v>
      </c>
      <c r="F16" s="53">
        <v>43585</v>
      </c>
      <c r="G16" s="76" t="s">
        <v>257</v>
      </c>
      <c r="H16" s="61" t="s">
        <v>60</v>
      </c>
      <c r="I16" s="61"/>
      <c r="J16" s="61"/>
      <c r="K16" s="59">
        <v>43585</v>
      </c>
      <c r="L16" s="59">
        <v>43950</v>
      </c>
      <c r="M16" s="51" t="str">
        <f t="shared" si="0"/>
        <v>92%</v>
      </c>
      <c r="N16" s="121"/>
    </row>
    <row r="17" spans="1:14" s="50" customFormat="1" ht="96" x14ac:dyDescent="0.25">
      <c r="A17" s="51" t="s">
        <v>230</v>
      </c>
      <c r="B17" s="49" t="s">
        <v>113</v>
      </c>
      <c r="C17" s="61" t="s">
        <v>81</v>
      </c>
      <c r="D17" s="51" t="s">
        <v>78</v>
      </c>
      <c r="E17" s="62" t="s">
        <v>236</v>
      </c>
      <c r="F17" s="53">
        <v>43642</v>
      </c>
      <c r="G17" s="63">
        <v>6300000000</v>
      </c>
      <c r="H17" s="49" t="s">
        <v>62</v>
      </c>
      <c r="I17" s="61" t="s">
        <v>293</v>
      </c>
      <c r="J17" s="61" t="s">
        <v>294</v>
      </c>
      <c r="K17" s="53">
        <v>43643</v>
      </c>
      <c r="L17" s="53">
        <v>43936</v>
      </c>
      <c r="M17" s="51" t="str">
        <f t="shared" si="0"/>
        <v>95%</v>
      </c>
      <c r="N17" s="121"/>
    </row>
    <row r="18" spans="1:14" s="50" customFormat="1" ht="75" customHeight="1" x14ac:dyDescent="0.25">
      <c r="A18" s="51" t="s">
        <v>231</v>
      </c>
      <c r="B18" s="49" t="s">
        <v>82</v>
      </c>
      <c r="C18" s="61" t="s">
        <v>242</v>
      </c>
      <c r="D18" s="54" t="s">
        <v>261</v>
      </c>
      <c r="E18" s="44" t="s">
        <v>259</v>
      </c>
      <c r="F18" s="53">
        <v>43644</v>
      </c>
      <c r="G18" s="56" t="s">
        <v>263</v>
      </c>
      <c r="H18" s="54" t="s">
        <v>60</v>
      </c>
      <c r="I18" s="61"/>
      <c r="J18" s="61"/>
      <c r="K18" s="53">
        <v>43647</v>
      </c>
      <c r="L18" s="53">
        <v>44012</v>
      </c>
      <c r="M18" s="51" t="str">
        <f t="shared" si="0"/>
        <v>75%</v>
      </c>
    </row>
    <row r="19" spans="1:14" s="50" customFormat="1" ht="138.75" customHeight="1" x14ac:dyDescent="0.25">
      <c r="A19" s="54" t="s">
        <v>264</v>
      </c>
      <c r="B19" s="56" t="s">
        <v>113</v>
      </c>
      <c r="C19" s="58" t="s">
        <v>268</v>
      </c>
      <c r="D19" s="51" t="s">
        <v>274</v>
      </c>
      <c r="E19" s="55" t="s">
        <v>270</v>
      </c>
      <c r="F19" s="59">
        <v>43668</v>
      </c>
      <c r="G19" s="125">
        <v>784606638</v>
      </c>
      <c r="H19" s="54" t="s">
        <v>62</v>
      </c>
      <c r="I19" s="61" t="s">
        <v>295</v>
      </c>
      <c r="J19" s="61" t="s">
        <v>296</v>
      </c>
      <c r="K19" s="59">
        <v>43672</v>
      </c>
      <c r="L19" s="53">
        <v>43951</v>
      </c>
      <c r="M19" s="51" t="str">
        <f t="shared" si="0"/>
        <v>89%</v>
      </c>
    </row>
    <row r="20" spans="1:14" s="50" customFormat="1" ht="156" x14ac:dyDescent="0.25">
      <c r="A20" s="54" t="s">
        <v>265</v>
      </c>
      <c r="B20" s="126" t="s">
        <v>113</v>
      </c>
      <c r="C20" s="58" t="s">
        <v>269</v>
      </c>
      <c r="D20" s="51" t="s">
        <v>275</v>
      </c>
      <c r="E20" s="42" t="s">
        <v>271</v>
      </c>
      <c r="F20" s="59">
        <v>43669</v>
      </c>
      <c r="G20" s="125">
        <v>3492554035</v>
      </c>
      <c r="H20" s="54" t="s">
        <v>62</v>
      </c>
      <c r="I20" s="61" t="s">
        <v>297</v>
      </c>
      <c r="J20" s="61" t="s">
        <v>298</v>
      </c>
      <c r="K20" s="59">
        <v>43672</v>
      </c>
      <c r="L20" s="53">
        <v>43951</v>
      </c>
      <c r="M20" s="51" t="str">
        <f t="shared" si="0"/>
        <v>89%</v>
      </c>
    </row>
    <row r="21" spans="1:14" s="50" customFormat="1" ht="85.5" customHeight="1" x14ac:dyDescent="0.25">
      <c r="A21" s="54" t="s">
        <v>266</v>
      </c>
      <c r="B21" s="56" t="s">
        <v>82</v>
      </c>
      <c r="C21" s="58" t="s">
        <v>115</v>
      </c>
      <c r="D21" s="54" t="s">
        <v>116</v>
      </c>
      <c r="E21" s="42" t="s">
        <v>272</v>
      </c>
      <c r="F21" s="59">
        <v>43671</v>
      </c>
      <c r="G21" s="52" t="s">
        <v>276</v>
      </c>
      <c r="H21" s="54" t="s">
        <v>60</v>
      </c>
      <c r="I21" s="61"/>
      <c r="J21" s="61"/>
      <c r="K21" s="59">
        <v>43672</v>
      </c>
      <c r="L21" s="59">
        <v>44037</v>
      </c>
      <c r="M21" s="51" t="str">
        <f t="shared" si="0"/>
        <v>68%</v>
      </c>
    </row>
    <row r="22" spans="1:14" s="50" customFormat="1" ht="63" customHeight="1" x14ac:dyDescent="0.25">
      <c r="A22" s="54" t="s">
        <v>267</v>
      </c>
      <c r="B22" s="56" t="s">
        <v>247</v>
      </c>
      <c r="C22" s="58" t="s">
        <v>131</v>
      </c>
      <c r="D22" s="54" t="s">
        <v>129</v>
      </c>
      <c r="E22" s="55" t="s">
        <v>273</v>
      </c>
      <c r="F22" s="59">
        <v>43711</v>
      </c>
      <c r="G22" s="52" t="s">
        <v>277</v>
      </c>
      <c r="H22" s="54" t="s">
        <v>60</v>
      </c>
      <c r="I22" s="61"/>
      <c r="J22" s="61"/>
      <c r="K22" s="59">
        <v>43718</v>
      </c>
      <c r="L22" s="59">
        <v>44083</v>
      </c>
      <c r="M22" s="51" t="str">
        <f t="shared" si="0"/>
        <v>55%</v>
      </c>
    </row>
    <row r="23" spans="1:14" s="50" customFormat="1" ht="110.25" customHeight="1" x14ac:dyDescent="0.25">
      <c r="A23" s="74" t="s">
        <v>278</v>
      </c>
      <c r="B23" s="56" t="s">
        <v>82</v>
      </c>
      <c r="C23" s="58" t="s">
        <v>132</v>
      </c>
      <c r="D23" s="54" t="s">
        <v>89</v>
      </c>
      <c r="E23" s="55" t="s">
        <v>279</v>
      </c>
      <c r="F23" s="59">
        <v>43733</v>
      </c>
      <c r="G23" s="57" t="s">
        <v>280</v>
      </c>
      <c r="H23" s="58" t="s">
        <v>60</v>
      </c>
      <c r="I23" s="68"/>
      <c r="J23" s="68"/>
      <c r="K23" s="59">
        <v>43733</v>
      </c>
      <c r="L23" s="59">
        <v>44098</v>
      </c>
      <c r="M23" s="51" t="str">
        <f t="shared" si="0"/>
        <v>51%</v>
      </c>
    </row>
    <row r="24" spans="1:14" s="50" customFormat="1" ht="112.5" customHeight="1" x14ac:dyDescent="0.25">
      <c r="A24" s="74" t="s">
        <v>284</v>
      </c>
      <c r="B24" s="61" t="s">
        <v>82</v>
      </c>
      <c r="C24" s="58" t="s">
        <v>285</v>
      </c>
      <c r="D24" s="51" t="s">
        <v>120</v>
      </c>
      <c r="E24" s="55" t="s">
        <v>288</v>
      </c>
      <c r="F24" s="59">
        <v>43825</v>
      </c>
      <c r="G24" s="52" t="s">
        <v>290</v>
      </c>
      <c r="H24" s="58" t="s">
        <v>61</v>
      </c>
      <c r="I24" s="68"/>
      <c r="J24" s="68"/>
      <c r="K24" s="59">
        <v>43825</v>
      </c>
      <c r="L24" s="59">
        <v>44007</v>
      </c>
      <c r="M24" s="51" t="str">
        <f t="shared" si="0"/>
        <v>52%</v>
      </c>
    </row>
    <row r="25" spans="1:14" s="50" customFormat="1" ht="26.25" x14ac:dyDescent="0.25">
      <c r="A25" s="177" t="s">
        <v>308</v>
      </c>
      <c r="B25" s="177"/>
      <c r="C25" s="177"/>
      <c r="D25" s="177"/>
      <c r="E25" s="177"/>
      <c r="F25" s="177"/>
      <c r="G25" s="177"/>
      <c r="H25" s="177"/>
      <c r="I25" s="177"/>
      <c r="J25" s="177"/>
      <c r="K25" s="177"/>
      <c r="L25" s="177"/>
      <c r="M25" s="177"/>
    </row>
    <row r="26" spans="1:14" s="50" customFormat="1" ht="94.5" x14ac:dyDescent="0.25">
      <c r="A26" s="39" t="s">
        <v>0</v>
      </c>
      <c r="B26" s="39" t="s">
        <v>5</v>
      </c>
      <c r="C26" s="39" t="s">
        <v>1</v>
      </c>
      <c r="D26" s="39" t="s">
        <v>6</v>
      </c>
      <c r="E26" s="39" t="s">
        <v>27</v>
      </c>
      <c r="F26" s="39" t="s">
        <v>28</v>
      </c>
      <c r="G26" s="39" t="s">
        <v>7</v>
      </c>
      <c r="H26" s="39" t="s">
        <v>26</v>
      </c>
      <c r="I26" s="39" t="s">
        <v>31</v>
      </c>
      <c r="J26" s="39" t="s">
        <v>30</v>
      </c>
      <c r="K26" s="39" t="s">
        <v>2</v>
      </c>
      <c r="L26" s="39" t="s">
        <v>3</v>
      </c>
      <c r="M26" s="79" t="s">
        <v>29</v>
      </c>
    </row>
    <row r="27" spans="1:14" s="50" customFormat="1" ht="50.25" customHeight="1" x14ac:dyDescent="0.25">
      <c r="A27" s="54" t="s">
        <v>309</v>
      </c>
      <c r="B27" s="80" t="s">
        <v>92</v>
      </c>
      <c r="C27" s="20" t="s">
        <v>150</v>
      </c>
      <c r="D27" s="48" t="s">
        <v>155</v>
      </c>
      <c r="E27" s="81" t="s">
        <v>56</v>
      </c>
      <c r="F27" s="47">
        <v>43831</v>
      </c>
      <c r="G27" s="31">
        <v>204239609</v>
      </c>
      <c r="H27" s="48" t="s">
        <v>61</v>
      </c>
      <c r="I27" s="82"/>
      <c r="J27" s="83"/>
      <c r="K27" s="47">
        <v>43831</v>
      </c>
      <c r="L27" s="47">
        <v>44012</v>
      </c>
      <c r="M27" s="48" t="str">
        <f>IF((ROUND((($N$2-$K27)/(EDATE($L27,0)-$K27)*100),2))&gt;100,"100%",CONCATENATE((ROUND((($N$2-$K27)/(EDATE($L27,0)-$K27)*100),0)),"%"))</f>
        <v>49%</v>
      </c>
    </row>
    <row r="28" spans="1:14" s="50" customFormat="1" ht="117" customHeight="1" x14ac:dyDescent="0.25">
      <c r="A28" s="84" t="s">
        <v>310</v>
      </c>
      <c r="B28" s="80" t="s">
        <v>92</v>
      </c>
      <c r="C28" s="85" t="s">
        <v>32</v>
      </c>
      <c r="D28" s="85" t="s">
        <v>155</v>
      </c>
      <c r="E28" s="81" t="s">
        <v>152</v>
      </c>
      <c r="F28" s="47">
        <v>43831</v>
      </c>
      <c r="G28" s="86">
        <v>687500000</v>
      </c>
      <c r="H28" s="48" t="s">
        <v>61</v>
      </c>
      <c r="I28" s="82"/>
      <c r="J28" s="82"/>
      <c r="K28" s="47">
        <v>43831</v>
      </c>
      <c r="L28" s="47">
        <v>44012</v>
      </c>
      <c r="M28" s="48" t="str">
        <f t="shared" ref="M28:M91" si="1">IF((ROUND((($N$2-$K28)/(EDATE($L28,0)-$K28)*100),2))&gt;100,"100%",CONCATENATE((ROUND((($N$2-$K28)/(EDATE($L28,0)-$K28)*100),0)),"%"))</f>
        <v>49%</v>
      </c>
    </row>
    <row r="29" spans="1:14" s="50" customFormat="1" ht="126" customHeight="1" x14ac:dyDescent="0.25">
      <c r="A29" s="54" t="s">
        <v>311</v>
      </c>
      <c r="B29" s="80" t="s">
        <v>92</v>
      </c>
      <c r="C29" s="20" t="s">
        <v>141</v>
      </c>
      <c r="D29" s="48" t="s">
        <v>155</v>
      </c>
      <c r="E29" s="81" t="s">
        <v>312</v>
      </c>
      <c r="F29" s="47">
        <v>43831</v>
      </c>
      <c r="G29" s="31">
        <v>400000000</v>
      </c>
      <c r="H29" s="48" t="s">
        <v>61</v>
      </c>
      <c r="I29" s="82"/>
      <c r="J29" s="82"/>
      <c r="K29" s="47">
        <v>43831</v>
      </c>
      <c r="L29" s="47">
        <v>44012</v>
      </c>
      <c r="M29" s="48" t="str">
        <f t="shared" si="1"/>
        <v>49%</v>
      </c>
    </row>
    <row r="30" spans="1:14" s="50" customFormat="1" ht="71.25" customHeight="1" x14ac:dyDescent="0.25">
      <c r="A30" s="54" t="s">
        <v>313</v>
      </c>
      <c r="B30" s="56" t="s">
        <v>82</v>
      </c>
      <c r="C30" s="20" t="s">
        <v>38</v>
      </c>
      <c r="D30" s="48" t="s">
        <v>156</v>
      </c>
      <c r="E30" s="81" t="s">
        <v>59</v>
      </c>
      <c r="F30" s="47">
        <v>43831</v>
      </c>
      <c r="G30" s="46">
        <v>44444487</v>
      </c>
      <c r="H30" s="20" t="s">
        <v>314</v>
      </c>
      <c r="I30" s="82"/>
      <c r="J30" s="82"/>
      <c r="K30" s="47">
        <v>43833</v>
      </c>
      <c r="L30" s="47">
        <v>44196</v>
      </c>
      <c r="M30" s="48" t="str">
        <f t="shared" si="1"/>
        <v>24%</v>
      </c>
    </row>
    <row r="31" spans="1:14" s="50" customFormat="1" ht="48" x14ac:dyDescent="0.25">
      <c r="A31" s="54" t="s">
        <v>315</v>
      </c>
      <c r="B31" s="56" t="s">
        <v>82</v>
      </c>
      <c r="C31" s="20" t="s">
        <v>142</v>
      </c>
      <c r="D31" s="48" t="s">
        <v>157</v>
      </c>
      <c r="E31" s="81" t="s">
        <v>57</v>
      </c>
      <c r="F31" s="47">
        <v>43831</v>
      </c>
      <c r="G31" s="46">
        <v>32143413</v>
      </c>
      <c r="H31" s="48" t="s">
        <v>61</v>
      </c>
      <c r="I31" s="82"/>
      <c r="J31" s="82"/>
      <c r="K31" s="47">
        <v>43831</v>
      </c>
      <c r="L31" s="47">
        <v>44012</v>
      </c>
      <c r="M31" s="48" t="str">
        <f t="shared" si="1"/>
        <v>49%</v>
      </c>
    </row>
    <row r="32" spans="1:14" s="50" customFormat="1" ht="60" x14ac:dyDescent="0.25">
      <c r="A32" s="54" t="s">
        <v>316</v>
      </c>
      <c r="B32" s="56" t="s">
        <v>82</v>
      </c>
      <c r="C32" s="20" t="s">
        <v>53</v>
      </c>
      <c r="D32" s="48" t="s">
        <v>158</v>
      </c>
      <c r="E32" s="81" t="s">
        <v>317</v>
      </c>
      <c r="F32" s="47">
        <v>43831</v>
      </c>
      <c r="G32" s="31">
        <v>37352826</v>
      </c>
      <c r="H32" s="48" t="s">
        <v>212</v>
      </c>
      <c r="I32" s="82"/>
      <c r="J32" s="82"/>
      <c r="K32" s="47">
        <v>43831</v>
      </c>
      <c r="L32" s="47">
        <v>43951</v>
      </c>
      <c r="M32" s="48" t="str">
        <f t="shared" si="1"/>
        <v>74%</v>
      </c>
    </row>
    <row r="33" spans="1:13" s="50" customFormat="1" ht="60" x14ac:dyDescent="0.25">
      <c r="A33" s="54" t="s">
        <v>318</v>
      </c>
      <c r="B33" s="56" t="s">
        <v>82</v>
      </c>
      <c r="C33" s="20" t="s">
        <v>36</v>
      </c>
      <c r="D33" s="48" t="s">
        <v>160</v>
      </c>
      <c r="E33" s="81" t="s">
        <v>319</v>
      </c>
      <c r="F33" s="47">
        <v>43831</v>
      </c>
      <c r="G33" s="31">
        <v>58774932</v>
      </c>
      <c r="H33" s="48" t="s">
        <v>60</v>
      </c>
      <c r="I33" s="82"/>
      <c r="J33" s="82"/>
      <c r="K33" s="47">
        <v>43831</v>
      </c>
      <c r="L33" s="47">
        <v>44196</v>
      </c>
      <c r="M33" s="48" t="str">
        <f t="shared" si="1"/>
        <v>24%</v>
      </c>
    </row>
    <row r="34" spans="1:13" s="50" customFormat="1" ht="152.25" customHeight="1" x14ac:dyDescent="0.25">
      <c r="A34" s="54" t="s">
        <v>320</v>
      </c>
      <c r="B34" s="56" t="s">
        <v>82</v>
      </c>
      <c r="C34" s="20" t="s">
        <v>33</v>
      </c>
      <c r="D34" s="48" t="s">
        <v>162</v>
      </c>
      <c r="E34" s="81" t="s">
        <v>321</v>
      </c>
      <c r="F34" s="47">
        <v>43831</v>
      </c>
      <c r="G34" s="31">
        <v>7784549</v>
      </c>
      <c r="H34" s="48" t="s">
        <v>212</v>
      </c>
      <c r="I34" s="82"/>
      <c r="J34" s="82"/>
      <c r="K34" s="47">
        <v>43831</v>
      </c>
      <c r="L34" s="47">
        <v>43951</v>
      </c>
      <c r="M34" s="48" t="str">
        <f t="shared" si="1"/>
        <v>74%</v>
      </c>
    </row>
    <row r="35" spans="1:13" s="50" customFormat="1" ht="48" x14ac:dyDescent="0.25">
      <c r="A35" s="54" t="s">
        <v>322</v>
      </c>
      <c r="B35" s="56" t="s">
        <v>82</v>
      </c>
      <c r="C35" s="20" t="s">
        <v>34</v>
      </c>
      <c r="D35" s="48" t="s">
        <v>163</v>
      </c>
      <c r="E35" s="81" t="s">
        <v>323</v>
      </c>
      <c r="F35" s="47">
        <v>43831</v>
      </c>
      <c r="G35" s="31">
        <v>9312896</v>
      </c>
      <c r="H35" s="48" t="s">
        <v>212</v>
      </c>
      <c r="I35" s="82"/>
      <c r="J35" s="82"/>
      <c r="K35" s="47">
        <v>43831</v>
      </c>
      <c r="L35" s="47">
        <v>43951</v>
      </c>
      <c r="M35" s="48" t="str">
        <f t="shared" si="1"/>
        <v>74%</v>
      </c>
    </row>
    <row r="36" spans="1:13" s="50" customFormat="1" ht="120" x14ac:dyDescent="0.25">
      <c r="A36" s="54" t="s">
        <v>324</v>
      </c>
      <c r="B36" s="56" t="s">
        <v>82</v>
      </c>
      <c r="C36" s="20" t="s">
        <v>33</v>
      </c>
      <c r="D36" s="48" t="s">
        <v>162</v>
      </c>
      <c r="E36" s="81" t="s">
        <v>58</v>
      </c>
      <c r="F36" s="47">
        <v>43831</v>
      </c>
      <c r="G36" s="31">
        <v>13790176</v>
      </c>
      <c r="H36" s="48" t="s">
        <v>212</v>
      </c>
      <c r="I36" s="82"/>
      <c r="J36" s="82"/>
      <c r="K36" s="47">
        <v>43831</v>
      </c>
      <c r="L36" s="47">
        <v>43951</v>
      </c>
      <c r="M36" s="48" t="str">
        <f t="shared" si="1"/>
        <v>74%</v>
      </c>
    </row>
    <row r="37" spans="1:13" s="50" customFormat="1" ht="72" x14ac:dyDescent="0.25">
      <c r="A37" s="54" t="s">
        <v>325</v>
      </c>
      <c r="B37" s="56" t="s">
        <v>82</v>
      </c>
      <c r="C37" s="20" t="s">
        <v>144</v>
      </c>
      <c r="D37" s="48" t="s">
        <v>168</v>
      </c>
      <c r="E37" s="81" t="s">
        <v>153</v>
      </c>
      <c r="F37" s="47">
        <v>43831</v>
      </c>
      <c r="G37" s="38" t="s">
        <v>326</v>
      </c>
      <c r="H37" s="48" t="s">
        <v>61</v>
      </c>
      <c r="I37" s="82"/>
      <c r="J37" s="82"/>
      <c r="K37" s="47">
        <v>43831</v>
      </c>
      <c r="L37" s="47">
        <v>44012</v>
      </c>
      <c r="M37" s="48" t="str">
        <f t="shared" si="1"/>
        <v>49%</v>
      </c>
    </row>
    <row r="38" spans="1:13" s="50" customFormat="1" ht="48" x14ac:dyDescent="0.25">
      <c r="A38" s="54" t="s">
        <v>327</v>
      </c>
      <c r="B38" s="56" t="s">
        <v>82</v>
      </c>
      <c r="C38" s="20" t="s">
        <v>37</v>
      </c>
      <c r="D38" s="48" t="s">
        <v>169</v>
      </c>
      <c r="E38" s="81" t="s">
        <v>328</v>
      </c>
      <c r="F38" s="47">
        <v>43831</v>
      </c>
      <c r="G38" s="38" t="s">
        <v>329</v>
      </c>
      <c r="H38" s="48" t="s">
        <v>61</v>
      </c>
      <c r="I38" s="82"/>
      <c r="J38" s="82"/>
      <c r="K38" s="47">
        <v>43831</v>
      </c>
      <c r="L38" s="47">
        <v>44012</v>
      </c>
      <c r="M38" s="48" t="str">
        <f t="shared" si="1"/>
        <v>49%</v>
      </c>
    </row>
    <row r="39" spans="1:13" ht="60" x14ac:dyDescent="0.25">
      <c r="A39" s="54" t="s">
        <v>330</v>
      </c>
      <c r="B39" s="56" t="s">
        <v>245</v>
      </c>
      <c r="C39" s="20" t="s">
        <v>53</v>
      </c>
      <c r="D39" s="48" t="s">
        <v>158</v>
      </c>
      <c r="E39" s="81" t="s">
        <v>331</v>
      </c>
      <c r="F39" s="47">
        <v>43831</v>
      </c>
      <c r="G39" s="31">
        <v>67891200</v>
      </c>
      <c r="H39" s="20" t="s">
        <v>61</v>
      </c>
      <c r="I39" s="82"/>
      <c r="J39" s="82"/>
      <c r="K39" s="47">
        <v>43831</v>
      </c>
      <c r="L39" s="47">
        <v>44012</v>
      </c>
      <c r="M39" s="48" t="str">
        <f t="shared" si="1"/>
        <v>49%</v>
      </c>
    </row>
    <row r="40" spans="1:13" ht="72" x14ac:dyDescent="0.25">
      <c r="A40" s="54" t="s">
        <v>332</v>
      </c>
      <c r="B40" s="56" t="s">
        <v>82</v>
      </c>
      <c r="C40" s="20" t="s">
        <v>35</v>
      </c>
      <c r="D40" s="48" t="s">
        <v>161</v>
      </c>
      <c r="E40" s="81" t="s">
        <v>235</v>
      </c>
      <c r="F40" s="47">
        <v>43831</v>
      </c>
      <c r="G40" s="31">
        <v>3249350</v>
      </c>
      <c r="H40" s="46" t="s">
        <v>215</v>
      </c>
      <c r="I40" s="82"/>
      <c r="J40" s="82"/>
      <c r="K40" s="47">
        <v>43831</v>
      </c>
      <c r="L40" s="47">
        <v>43861</v>
      </c>
      <c r="M40" s="48" t="str">
        <f t="shared" si="1"/>
        <v>100%</v>
      </c>
    </row>
    <row r="41" spans="1:13" ht="48" x14ac:dyDescent="0.25">
      <c r="A41" s="54" t="s">
        <v>333</v>
      </c>
      <c r="B41" s="56" t="s">
        <v>82</v>
      </c>
      <c r="C41" s="20" t="s">
        <v>117</v>
      </c>
      <c r="D41" s="48" t="s">
        <v>118</v>
      </c>
      <c r="E41" s="81" t="s">
        <v>334</v>
      </c>
      <c r="F41" s="47">
        <v>43831</v>
      </c>
      <c r="G41" s="87" t="s">
        <v>335</v>
      </c>
      <c r="H41" s="20" t="s">
        <v>61</v>
      </c>
      <c r="I41" s="82"/>
      <c r="J41" s="82"/>
      <c r="K41" s="47">
        <v>43831</v>
      </c>
      <c r="L41" s="47">
        <v>44012</v>
      </c>
      <c r="M41" s="48" t="str">
        <f t="shared" si="1"/>
        <v>49%</v>
      </c>
    </row>
    <row r="42" spans="1:13" ht="48" x14ac:dyDescent="0.25">
      <c r="A42" s="54" t="s">
        <v>336</v>
      </c>
      <c r="B42" s="56" t="s">
        <v>82</v>
      </c>
      <c r="C42" s="20" t="s">
        <v>337</v>
      </c>
      <c r="D42" s="48">
        <v>42437641</v>
      </c>
      <c r="E42" s="81" t="s">
        <v>338</v>
      </c>
      <c r="F42" s="47">
        <v>43831</v>
      </c>
      <c r="G42" s="38" t="s">
        <v>339</v>
      </c>
      <c r="H42" s="20" t="s">
        <v>61</v>
      </c>
      <c r="I42" s="82"/>
      <c r="J42" s="82"/>
      <c r="K42" s="47">
        <v>43831</v>
      </c>
      <c r="L42" s="47">
        <v>44012</v>
      </c>
      <c r="M42" s="48" t="str">
        <f t="shared" si="1"/>
        <v>49%</v>
      </c>
    </row>
    <row r="43" spans="1:13" ht="48" x14ac:dyDescent="0.25">
      <c r="A43" s="54" t="s">
        <v>340</v>
      </c>
      <c r="B43" s="56" t="s">
        <v>82</v>
      </c>
      <c r="C43" s="20" t="s">
        <v>142</v>
      </c>
      <c r="D43" s="48" t="s">
        <v>157</v>
      </c>
      <c r="E43" s="81" t="s">
        <v>286</v>
      </c>
      <c r="F43" s="47">
        <v>43831</v>
      </c>
      <c r="G43" s="38">
        <v>38233698</v>
      </c>
      <c r="H43" s="20" t="s">
        <v>61</v>
      </c>
      <c r="I43" s="82"/>
      <c r="J43" s="82"/>
      <c r="K43" s="47">
        <v>43831</v>
      </c>
      <c r="L43" s="47">
        <v>44012</v>
      </c>
      <c r="M43" s="48" t="str">
        <f t="shared" si="1"/>
        <v>49%</v>
      </c>
    </row>
    <row r="44" spans="1:13" ht="60" x14ac:dyDescent="0.25">
      <c r="A44" s="54" t="s">
        <v>341</v>
      </c>
      <c r="B44" s="56" t="s">
        <v>82</v>
      </c>
      <c r="C44" s="20" t="s">
        <v>142</v>
      </c>
      <c r="D44" s="48" t="s">
        <v>157</v>
      </c>
      <c r="E44" s="81" t="s">
        <v>287</v>
      </c>
      <c r="F44" s="47">
        <v>43831</v>
      </c>
      <c r="G44" s="38">
        <v>153240551</v>
      </c>
      <c r="H44" s="20" t="s">
        <v>258</v>
      </c>
      <c r="I44" s="82"/>
      <c r="J44" s="82"/>
      <c r="K44" s="47">
        <v>43831</v>
      </c>
      <c r="L44" s="47">
        <v>44012</v>
      </c>
      <c r="M44" s="48" t="str">
        <f t="shared" si="1"/>
        <v>49%</v>
      </c>
    </row>
    <row r="45" spans="1:13" ht="48" x14ac:dyDescent="0.25">
      <c r="A45" s="54" t="s">
        <v>342</v>
      </c>
      <c r="B45" s="56" t="s">
        <v>82</v>
      </c>
      <c r="C45" s="20" t="s">
        <v>39</v>
      </c>
      <c r="D45" s="48" t="s">
        <v>166</v>
      </c>
      <c r="E45" s="81" t="s">
        <v>343</v>
      </c>
      <c r="F45" s="88">
        <v>43831</v>
      </c>
      <c r="G45" s="31">
        <v>42897275</v>
      </c>
      <c r="H45" s="48" t="s">
        <v>212</v>
      </c>
      <c r="I45" s="82"/>
      <c r="J45" s="82"/>
      <c r="K45" s="47">
        <v>43831</v>
      </c>
      <c r="L45" s="47">
        <v>43951</v>
      </c>
      <c r="M45" s="48" t="str">
        <f t="shared" si="1"/>
        <v>74%</v>
      </c>
    </row>
    <row r="46" spans="1:13" ht="48" x14ac:dyDescent="0.25">
      <c r="A46" s="54" t="s">
        <v>344</v>
      </c>
      <c r="B46" s="56" t="s">
        <v>82</v>
      </c>
      <c r="C46" s="20" t="s">
        <v>99</v>
      </c>
      <c r="D46" s="89" t="s">
        <v>100</v>
      </c>
      <c r="E46" s="81" t="s">
        <v>345</v>
      </c>
      <c r="F46" s="88">
        <v>43838</v>
      </c>
      <c r="G46" s="43" t="s">
        <v>346</v>
      </c>
      <c r="H46" s="22" t="s">
        <v>61</v>
      </c>
      <c r="I46" s="82"/>
      <c r="J46" s="82"/>
      <c r="K46" s="47">
        <v>43838</v>
      </c>
      <c r="L46" s="47">
        <v>44019</v>
      </c>
      <c r="M46" s="48" t="str">
        <f t="shared" si="1"/>
        <v>45%</v>
      </c>
    </row>
    <row r="47" spans="1:13" ht="48" x14ac:dyDescent="0.25">
      <c r="A47" s="54" t="s">
        <v>347</v>
      </c>
      <c r="B47" s="56" t="s">
        <v>91</v>
      </c>
      <c r="C47" s="20" t="s">
        <v>130</v>
      </c>
      <c r="D47" s="48" t="s">
        <v>171</v>
      </c>
      <c r="E47" s="81" t="s">
        <v>348</v>
      </c>
      <c r="F47" s="88">
        <v>43838</v>
      </c>
      <c r="G47" s="31">
        <v>15000000</v>
      </c>
      <c r="H47" s="22" t="s">
        <v>61</v>
      </c>
      <c r="I47" s="82"/>
      <c r="J47" s="82"/>
      <c r="K47" s="47">
        <v>43840</v>
      </c>
      <c r="L47" s="47">
        <v>44021</v>
      </c>
      <c r="M47" s="48" t="str">
        <f t="shared" si="1"/>
        <v>44%</v>
      </c>
    </row>
    <row r="48" spans="1:13" ht="48" x14ac:dyDescent="0.25">
      <c r="A48" s="54" t="s">
        <v>349</v>
      </c>
      <c r="B48" s="56" t="s">
        <v>82</v>
      </c>
      <c r="C48" s="20" t="s">
        <v>143</v>
      </c>
      <c r="D48" s="89" t="s">
        <v>350</v>
      </c>
      <c r="E48" s="81" t="s">
        <v>351</v>
      </c>
      <c r="F48" s="88">
        <v>43832</v>
      </c>
      <c r="G48" s="31">
        <v>1989174</v>
      </c>
      <c r="H48" s="22" t="s">
        <v>61</v>
      </c>
      <c r="I48" s="82"/>
      <c r="J48" s="82"/>
      <c r="K48" s="47">
        <v>43832</v>
      </c>
      <c r="L48" s="47">
        <v>44013</v>
      </c>
      <c r="M48" s="48" t="str">
        <f t="shared" si="1"/>
        <v>49%</v>
      </c>
    </row>
    <row r="49" spans="1:13" ht="48" x14ac:dyDescent="0.25">
      <c r="A49" s="54" t="s">
        <v>352</v>
      </c>
      <c r="B49" s="56" t="s">
        <v>82</v>
      </c>
      <c r="C49" s="20" t="s">
        <v>353</v>
      </c>
      <c r="D49" s="89"/>
      <c r="E49" s="81" t="s">
        <v>354</v>
      </c>
      <c r="F49" s="88">
        <v>43838</v>
      </c>
      <c r="G49" s="46" t="s">
        <v>355</v>
      </c>
      <c r="H49" s="22" t="s">
        <v>61</v>
      </c>
      <c r="I49" s="82"/>
      <c r="J49" s="82"/>
      <c r="K49" s="47">
        <v>43832</v>
      </c>
      <c r="L49" s="47">
        <v>44013</v>
      </c>
      <c r="M49" s="48" t="str">
        <f t="shared" si="1"/>
        <v>49%</v>
      </c>
    </row>
    <row r="50" spans="1:13" ht="48" x14ac:dyDescent="0.25">
      <c r="A50" s="54" t="s">
        <v>356</v>
      </c>
      <c r="B50" s="56" t="s">
        <v>82</v>
      </c>
      <c r="C50" s="20" t="s">
        <v>136</v>
      </c>
      <c r="D50" s="48" t="s">
        <v>138</v>
      </c>
      <c r="E50" s="81" t="s">
        <v>357</v>
      </c>
      <c r="F50" s="88">
        <v>43832</v>
      </c>
      <c r="G50" s="87" t="s">
        <v>358</v>
      </c>
      <c r="H50" s="22" t="s">
        <v>61</v>
      </c>
      <c r="I50" s="82"/>
      <c r="J50" s="82"/>
      <c r="K50" s="47">
        <v>43832</v>
      </c>
      <c r="L50" s="47">
        <v>44013</v>
      </c>
      <c r="M50" s="48" t="str">
        <f t="shared" si="1"/>
        <v>49%</v>
      </c>
    </row>
    <row r="51" spans="1:13" ht="48" x14ac:dyDescent="0.25">
      <c r="A51" s="54" t="s">
        <v>359</v>
      </c>
      <c r="B51" s="56" t="s">
        <v>360</v>
      </c>
      <c r="C51" s="20" t="s">
        <v>239</v>
      </c>
      <c r="D51" s="48" t="s">
        <v>249</v>
      </c>
      <c r="E51" s="81" t="s">
        <v>361</v>
      </c>
      <c r="F51" s="88">
        <v>43839</v>
      </c>
      <c r="G51" s="31">
        <v>75000000</v>
      </c>
      <c r="H51" s="22" t="s">
        <v>362</v>
      </c>
      <c r="I51" s="82"/>
      <c r="J51" s="82"/>
      <c r="K51" s="47">
        <v>43839</v>
      </c>
      <c r="L51" s="47">
        <v>43854</v>
      </c>
      <c r="M51" s="48" t="str">
        <f t="shared" si="1"/>
        <v>100%</v>
      </c>
    </row>
    <row r="52" spans="1:13" ht="48" x14ac:dyDescent="0.25">
      <c r="A52" s="84" t="s">
        <v>363</v>
      </c>
      <c r="B52" s="80" t="s">
        <v>245</v>
      </c>
      <c r="C52" s="85" t="s">
        <v>41</v>
      </c>
      <c r="D52" s="85" t="s">
        <v>66</v>
      </c>
      <c r="E52" s="81" t="s">
        <v>364</v>
      </c>
      <c r="F52" s="88">
        <v>43840</v>
      </c>
      <c r="G52" s="31">
        <v>1987177346</v>
      </c>
      <c r="H52" s="22" t="s">
        <v>65</v>
      </c>
      <c r="I52" s="82"/>
      <c r="J52" s="82"/>
      <c r="K52" s="90">
        <v>43843</v>
      </c>
      <c r="L52" s="90">
        <v>44086</v>
      </c>
      <c r="M52" s="48" t="str">
        <f t="shared" si="1"/>
        <v>32%</v>
      </c>
    </row>
    <row r="53" spans="1:13" ht="72" x14ac:dyDescent="0.25">
      <c r="A53" s="54" t="s">
        <v>365</v>
      </c>
      <c r="B53" s="56" t="s">
        <v>91</v>
      </c>
      <c r="C53" s="20" t="s">
        <v>54</v>
      </c>
      <c r="D53" s="48" t="s">
        <v>67</v>
      </c>
      <c r="E53" s="81" t="s">
        <v>366</v>
      </c>
      <c r="F53" s="88">
        <v>43843</v>
      </c>
      <c r="G53" s="31">
        <v>714692000</v>
      </c>
      <c r="H53" s="22" t="s">
        <v>63</v>
      </c>
      <c r="I53" s="82"/>
      <c r="J53" s="82"/>
      <c r="K53" s="47">
        <v>43843</v>
      </c>
      <c r="L53" s="47">
        <v>44177</v>
      </c>
      <c r="M53" s="48" t="str">
        <f t="shared" si="1"/>
        <v>23%</v>
      </c>
    </row>
    <row r="54" spans="1:13" ht="60" x14ac:dyDescent="0.25">
      <c r="A54" s="54" t="s">
        <v>367</v>
      </c>
      <c r="B54" s="56" t="s">
        <v>91</v>
      </c>
      <c r="C54" s="20" t="s">
        <v>44</v>
      </c>
      <c r="D54" s="48" t="s">
        <v>172</v>
      </c>
      <c r="E54" s="81" t="s">
        <v>368</v>
      </c>
      <c r="F54" s="88">
        <v>43843</v>
      </c>
      <c r="G54" s="31">
        <v>104737500</v>
      </c>
      <c r="H54" s="22" t="s">
        <v>63</v>
      </c>
      <c r="I54" s="82"/>
      <c r="J54" s="82"/>
      <c r="K54" s="47">
        <v>43844</v>
      </c>
      <c r="L54" s="47">
        <v>44178</v>
      </c>
      <c r="M54" s="48" t="str">
        <f t="shared" si="1"/>
        <v>23%</v>
      </c>
    </row>
    <row r="55" spans="1:13" ht="96" x14ac:dyDescent="0.25">
      <c r="A55" s="54" t="s">
        <v>369</v>
      </c>
      <c r="B55" s="56" t="s">
        <v>245</v>
      </c>
      <c r="C55" s="20" t="s">
        <v>45</v>
      </c>
      <c r="D55" s="48" t="s">
        <v>193</v>
      </c>
      <c r="E55" s="81" t="s">
        <v>370</v>
      </c>
      <c r="F55" s="88">
        <v>43843</v>
      </c>
      <c r="G55" s="31">
        <v>388316162</v>
      </c>
      <c r="H55" s="22" t="s">
        <v>371</v>
      </c>
      <c r="I55" s="82"/>
      <c r="J55" s="82"/>
      <c r="K55" s="47">
        <v>43843</v>
      </c>
      <c r="L55" s="47">
        <v>44165</v>
      </c>
      <c r="M55" s="48" t="str">
        <f t="shared" si="1"/>
        <v>24%</v>
      </c>
    </row>
    <row r="56" spans="1:13" ht="84" x14ac:dyDescent="0.25">
      <c r="A56" s="54" t="s">
        <v>372</v>
      </c>
      <c r="B56" s="56" t="s">
        <v>244</v>
      </c>
      <c r="C56" s="20" t="s">
        <v>40</v>
      </c>
      <c r="D56" s="48" t="s">
        <v>159</v>
      </c>
      <c r="E56" s="81" t="s">
        <v>373</v>
      </c>
      <c r="F56" s="88">
        <v>43844</v>
      </c>
      <c r="G56" s="31">
        <v>209878243</v>
      </c>
      <c r="H56" s="22" t="s">
        <v>374</v>
      </c>
      <c r="I56" s="82"/>
      <c r="J56" s="82"/>
      <c r="K56" s="47">
        <v>43844</v>
      </c>
      <c r="L56" s="47">
        <v>44196</v>
      </c>
      <c r="M56" s="48" t="str">
        <f t="shared" si="1"/>
        <v>22%</v>
      </c>
    </row>
    <row r="57" spans="1:13" ht="84" x14ac:dyDescent="0.25">
      <c r="A57" s="54" t="s">
        <v>375</v>
      </c>
      <c r="B57" s="56" t="s">
        <v>93</v>
      </c>
      <c r="C57" s="20" t="s">
        <v>54</v>
      </c>
      <c r="D57" s="48" t="s">
        <v>67</v>
      </c>
      <c r="E57" s="81" t="s">
        <v>376</v>
      </c>
      <c r="F57" s="88">
        <v>43845</v>
      </c>
      <c r="G57" s="31">
        <v>323896100</v>
      </c>
      <c r="H57" s="22" t="s">
        <v>63</v>
      </c>
      <c r="I57" s="82"/>
      <c r="J57" s="82"/>
      <c r="K57" s="47">
        <v>43846</v>
      </c>
      <c r="L57" s="47">
        <v>44180</v>
      </c>
      <c r="M57" s="48" t="str">
        <f t="shared" si="1"/>
        <v>22%</v>
      </c>
    </row>
    <row r="58" spans="1:13" ht="84" x14ac:dyDescent="0.25">
      <c r="A58" s="91" t="s">
        <v>377</v>
      </c>
      <c r="B58" s="56" t="s">
        <v>82</v>
      </c>
      <c r="C58" s="92" t="s">
        <v>378</v>
      </c>
      <c r="D58" s="93" t="s">
        <v>379</v>
      </c>
      <c r="E58" s="81" t="s">
        <v>380</v>
      </c>
      <c r="F58" s="88">
        <v>43846</v>
      </c>
      <c r="G58" s="31">
        <v>8712000</v>
      </c>
      <c r="H58" s="22" t="s">
        <v>61</v>
      </c>
      <c r="I58" s="82"/>
      <c r="J58" s="82"/>
      <c r="K58" s="94">
        <v>43846</v>
      </c>
      <c r="L58" s="94">
        <v>44027</v>
      </c>
      <c r="M58" s="48" t="str">
        <f t="shared" si="1"/>
        <v>41%</v>
      </c>
    </row>
    <row r="59" spans="1:13" ht="84" x14ac:dyDescent="0.25">
      <c r="A59" s="54" t="s">
        <v>381</v>
      </c>
      <c r="B59" s="56" t="s">
        <v>82</v>
      </c>
      <c r="C59" s="20" t="s">
        <v>133</v>
      </c>
      <c r="D59" s="48" t="s">
        <v>187</v>
      </c>
      <c r="E59" s="81" t="s">
        <v>382</v>
      </c>
      <c r="F59" s="88">
        <v>43846</v>
      </c>
      <c r="G59" s="31">
        <v>115000000</v>
      </c>
      <c r="H59" s="22" t="s">
        <v>383</v>
      </c>
      <c r="I59" s="82"/>
      <c r="J59" s="82"/>
      <c r="K59" s="47">
        <v>43847</v>
      </c>
      <c r="L59" s="47">
        <v>44196</v>
      </c>
      <c r="M59" s="48" t="str">
        <f t="shared" si="1"/>
        <v>21%</v>
      </c>
    </row>
    <row r="60" spans="1:13" ht="120" x14ac:dyDescent="0.25">
      <c r="A60" s="54" t="s">
        <v>384</v>
      </c>
      <c r="B60" s="56" t="s">
        <v>91</v>
      </c>
      <c r="C60" s="20" t="s">
        <v>221</v>
      </c>
      <c r="D60" s="48" t="s">
        <v>226</v>
      </c>
      <c r="E60" s="81" t="s">
        <v>385</v>
      </c>
      <c r="F60" s="88">
        <v>43851</v>
      </c>
      <c r="G60" s="31">
        <v>156200000</v>
      </c>
      <c r="H60" s="22" t="s">
        <v>214</v>
      </c>
      <c r="I60" s="82"/>
      <c r="J60" s="82"/>
      <c r="K60" s="47">
        <v>43854</v>
      </c>
      <c r="L60" s="47">
        <v>44188</v>
      </c>
      <c r="M60" s="48" t="str">
        <f t="shared" si="1"/>
        <v>20%</v>
      </c>
    </row>
    <row r="61" spans="1:13" ht="72" x14ac:dyDescent="0.25">
      <c r="A61" s="54" t="s">
        <v>386</v>
      </c>
      <c r="B61" s="56" t="s">
        <v>124</v>
      </c>
      <c r="C61" s="20" t="s">
        <v>54</v>
      </c>
      <c r="D61" s="48" t="s">
        <v>67</v>
      </c>
      <c r="E61" s="81" t="s">
        <v>387</v>
      </c>
      <c r="F61" s="88">
        <v>43852</v>
      </c>
      <c r="G61" s="31">
        <v>294648548</v>
      </c>
      <c r="H61" s="22" t="s">
        <v>214</v>
      </c>
      <c r="I61" s="82"/>
      <c r="J61" s="82"/>
      <c r="K61" s="47">
        <v>43852</v>
      </c>
      <c r="L61" s="47">
        <v>44186</v>
      </c>
      <c r="M61" s="48" t="str">
        <f t="shared" si="1"/>
        <v>20%</v>
      </c>
    </row>
    <row r="62" spans="1:13" ht="60" x14ac:dyDescent="0.25">
      <c r="A62" s="54" t="s">
        <v>388</v>
      </c>
      <c r="B62" s="56" t="s">
        <v>244</v>
      </c>
      <c r="C62" s="20" t="s">
        <v>149</v>
      </c>
      <c r="D62" s="48" t="s">
        <v>188</v>
      </c>
      <c r="E62" s="81" t="s">
        <v>389</v>
      </c>
      <c r="F62" s="88">
        <v>43854</v>
      </c>
      <c r="G62" s="31">
        <v>1200000000</v>
      </c>
      <c r="H62" s="48" t="s">
        <v>214</v>
      </c>
      <c r="I62" s="82"/>
      <c r="J62" s="82"/>
      <c r="K62" s="47">
        <v>43858</v>
      </c>
      <c r="L62" s="47">
        <v>44192</v>
      </c>
      <c r="M62" s="48" t="str">
        <f t="shared" si="1"/>
        <v>19%</v>
      </c>
    </row>
    <row r="63" spans="1:13" ht="48" x14ac:dyDescent="0.25">
      <c r="A63" s="54" t="s">
        <v>390</v>
      </c>
      <c r="B63" s="56" t="s">
        <v>82</v>
      </c>
      <c r="C63" s="20" t="s">
        <v>391</v>
      </c>
      <c r="D63" s="48" t="s">
        <v>392</v>
      </c>
      <c r="E63" s="81" t="s">
        <v>393</v>
      </c>
      <c r="F63" s="88">
        <v>43857</v>
      </c>
      <c r="G63" s="95" t="s">
        <v>394</v>
      </c>
      <c r="H63" s="48" t="s">
        <v>61</v>
      </c>
      <c r="I63" s="82"/>
      <c r="J63" s="82"/>
      <c r="K63" s="47">
        <v>43857</v>
      </c>
      <c r="L63" s="47">
        <v>44038</v>
      </c>
      <c r="M63" s="48" t="str">
        <f t="shared" si="1"/>
        <v>35%</v>
      </c>
    </row>
    <row r="64" spans="1:13" ht="48" x14ac:dyDescent="0.25">
      <c r="A64" s="54" t="s">
        <v>395</v>
      </c>
      <c r="B64" s="56" t="s">
        <v>93</v>
      </c>
      <c r="C64" s="20" t="s">
        <v>54</v>
      </c>
      <c r="D64" s="48" t="s">
        <v>67</v>
      </c>
      <c r="E64" s="81" t="s">
        <v>396</v>
      </c>
      <c r="F64" s="88">
        <v>43858</v>
      </c>
      <c r="G64" s="31">
        <v>324578074</v>
      </c>
      <c r="H64" s="22" t="s">
        <v>63</v>
      </c>
      <c r="I64" s="82"/>
      <c r="J64" s="82"/>
      <c r="K64" s="47">
        <v>43858</v>
      </c>
      <c r="L64" s="47">
        <v>44192</v>
      </c>
      <c r="M64" s="48" t="str">
        <f t="shared" si="1"/>
        <v>19%</v>
      </c>
    </row>
    <row r="65" spans="1:13" ht="36" x14ac:dyDescent="0.25">
      <c r="A65" s="54" t="s">
        <v>397</v>
      </c>
      <c r="B65" s="56" t="s">
        <v>82</v>
      </c>
      <c r="C65" s="20" t="s">
        <v>146</v>
      </c>
      <c r="D65" s="48" t="s">
        <v>179</v>
      </c>
      <c r="E65" s="81" t="s">
        <v>398</v>
      </c>
      <c r="F65" s="88">
        <v>43858</v>
      </c>
      <c r="G65" s="31">
        <v>1356462</v>
      </c>
      <c r="H65" s="22" t="s">
        <v>61</v>
      </c>
      <c r="I65" s="82"/>
      <c r="J65" s="82"/>
      <c r="K65" s="47">
        <v>43858</v>
      </c>
      <c r="L65" s="47">
        <v>44039</v>
      </c>
      <c r="M65" s="48" t="str">
        <f t="shared" si="1"/>
        <v>34%</v>
      </c>
    </row>
    <row r="66" spans="1:13" ht="48" x14ac:dyDescent="0.25">
      <c r="A66" s="54" t="s">
        <v>399</v>
      </c>
      <c r="B66" s="56" t="s">
        <v>124</v>
      </c>
      <c r="C66" s="20" t="s">
        <v>49</v>
      </c>
      <c r="D66" s="48" t="s">
        <v>180</v>
      </c>
      <c r="E66" s="81" t="s">
        <v>400</v>
      </c>
      <c r="F66" s="88">
        <v>43859</v>
      </c>
      <c r="G66" s="31">
        <v>49500000</v>
      </c>
      <c r="H66" s="22" t="s">
        <v>63</v>
      </c>
      <c r="I66" s="82"/>
      <c r="J66" s="82"/>
      <c r="K66" s="47">
        <v>43860</v>
      </c>
      <c r="L66" s="47">
        <v>44194</v>
      </c>
      <c r="M66" s="48" t="str">
        <f t="shared" si="1"/>
        <v>18%</v>
      </c>
    </row>
    <row r="67" spans="1:13" ht="72" x14ac:dyDescent="0.25">
      <c r="A67" s="91" t="s">
        <v>401</v>
      </c>
      <c r="B67" s="56" t="s">
        <v>124</v>
      </c>
      <c r="C67" s="92" t="s">
        <v>402</v>
      </c>
      <c r="D67" s="93" t="s">
        <v>403</v>
      </c>
      <c r="E67" s="81" t="s">
        <v>404</v>
      </c>
      <c r="F67" s="88">
        <v>43860</v>
      </c>
      <c r="G67" s="31">
        <v>33000000</v>
      </c>
      <c r="H67" s="96"/>
      <c r="I67" s="82"/>
      <c r="J67" s="82"/>
      <c r="K67" s="94">
        <v>43861</v>
      </c>
      <c r="L67" s="94">
        <v>44195</v>
      </c>
      <c r="M67" s="48" t="str">
        <f t="shared" si="1"/>
        <v>18%</v>
      </c>
    </row>
    <row r="68" spans="1:13" ht="72" x14ac:dyDescent="0.25">
      <c r="A68" s="54" t="s">
        <v>405</v>
      </c>
      <c r="B68" s="56" t="s">
        <v>124</v>
      </c>
      <c r="C68" s="20" t="s">
        <v>147</v>
      </c>
      <c r="D68" s="48" t="s">
        <v>182</v>
      </c>
      <c r="E68" s="81" t="s">
        <v>406</v>
      </c>
      <c r="F68" s="88">
        <v>43860</v>
      </c>
      <c r="G68" s="31">
        <v>49500000</v>
      </c>
      <c r="H68" s="48" t="s">
        <v>63</v>
      </c>
      <c r="I68" s="82"/>
      <c r="J68" s="82"/>
      <c r="K68" s="47">
        <v>43862</v>
      </c>
      <c r="L68" s="47">
        <v>44196</v>
      </c>
      <c r="M68" s="48" t="str">
        <f t="shared" si="1"/>
        <v>17%</v>
      </c>
    </row>
    <row r="69" spans="1:13" ht="36" x14ac:dyDescent="0.25">
      <c r="A69" s="84" t="s">
        <v>407</v>
      </c>
      <c r="B69" s="97" t="s">
        <v>408</v>
      </c>
      <c r="C69" s="58" t="s">
        <v>148</v>
      </c>
      <c r="D69" s="98" t="s">
        <v>68</v>
      </c>
      <c r="E69" s="81" t="s">
        <v>409</v>
      </c>
      <c r="F69" s="88">
        <v>43860</v>
      </c>
      <c r="G69" s="31">
        <v>1778558328</v>
      </c>
      <c r="H69" s="48" t="s">
        <v>63</v>
      </c>
      <c r="I69" s="82"/>
      <c r="J69" s="82"/>
      <c r="K69" s="90">
        <v>43862</v>
      </c>
      <c r="L69" s="90">
        <v>44196</v>
      </c>
      <c r="M69" s="48" t="str">
        <f t="shared" si="1"/>
        <v>17%</v>
      </c>
    </row>
    <row r="70" spans="1:13" ht="84" x14ac:dyDescent="0.25">
      <c r="A70" s="80" t="s">
        <v>410</v>
      </c>
      <c r="B70" s="80" t="s">
        <v>246</v>
      </c>
      <c r="C70" s="58" t="s">
        <v>46</v>
      </c>
      <c r="D70" s="54" t="s">
        <v>69</v>
      </c>
      <c r="E70" s="81" t="s">
        <v>411</v>
      </c>
      <c r="F70" s="88">
        <v>43861</v>
      </c>
      <c r="G70" s="31">
        <v>1734641888</v>
      </c>
      <c r="H70" s="48" t="s">
        <v>63</v>
      </c>
      <c r="I70" s="82"/>
      <c r="J70" s="82"/>
      <c r="K70" s="90">
        <v>43862</v>
      </c>
      <c r="L70" s="90">
        <v>44196</v>
      </c>
      <c r="M70" s="48" t="str">
        <f t="shared" si="1"/>
        <v>17%</v>
      </c>
    </row>
    <row r="71" spans="1:13" ht="168" x14ac:dyDescent="0.25">
      <c r="A71" s="48" t="s">
        <v>412</v>
      </c>
      <c r="B71" s="46" t="s">
        <v>82</v>
      </c>
      <c r="C71" s="20" t="s">
        <v>145</v>
      </c>
      <c r="D71" s="48" t="s">
        <v>71</v>
      </c>
      <c r="E71" s="81" t="s">
        <v>413</v>
      </c>
      <c r="F71" s="88">
        <v>43861</v>
      </c>
      <c r="G71" s="31">
        <v>32959812</v>
      </c>
      <c r="H71" s="22" t="s">
        <v>60</v>
      </c>
      <c r="I71" s="99"/>
      <c r="J71" s="99"/>
      <c r="K71" s="47">
        <v>43862</v>
      </c>
      <c r="L71" s="47">
        <v>44227</v>
      </c>
      <c r="M71" s="48" t="str">
        <f t="shared" si="1"/>
        <v>16%</v>
      </c>
    </row>
    <row r="72" spans="1:13" ht="48" x14ac:dyDescent="0.25">
      <c r="A72" s="54" t="s">
        <v>414</v>
      </c>
      <c r="B72" s="56" t="s">
        <v>82</v>
      </c>
      <c r="C72" s="20" t="s">
        <v>43</v>
      </c>
      <c r="D72" s="48" t="s">
        <v>178</v>
      </c>
      <c r="E72" s="81" t="s">
        <v>415</v>
      </c>
      <c r="F72" s="88">
        <v>43861</v>
      </c>
      <c r="G72" s="31">
        <v>477023931</v>
      </c>
      <c r="H72" s="48" t="s">
        <v>63</v>
      </c>
      <c r="I72" s="82"/>
      <c r="J72" s="82"/>
      <c r="K72" s="47">
        <v>43861</v>
      </c>
      <c r="L72" s="47">
        <v>44195</v>
      </c>
      <c r="M72" s="48" t="str">
        <f t="shared" si="1"/>
        <v>18%</v>
      </c>
    </row>
    <row r="73" spans="1:13" ht="108" x14ac:dyDescent="0.25">
      <c r="A73" s="84" t="s">
        <v>416</v>
      </c>
      <c r="B73" s="97" t="s">
        <v>417</v>
      </c>
      <c r="C73" s="85" t="s">
        <v>54</v>
      </c>
      <c r="D73" s="98" t="s">
        <v>67</v>
      </c>
      <c r="E73" s="81" t="s">
        <v>418</v>
      </c>
      <c r="F73" s="88">
        <v>43861</v>
      </c>
      <c r="G73" s="31">
        <v>326457198</v>
      </c>
      <c r="H73" s="48" t="s">
        <v>61</v>
      </c>
      <c r="I73" s="82"/>
      <c r="J73" s="82"/>
      <c r="K73" s="47">
        <v>43862</v>
      </c>
      <c r="L73" s="47">
        <v>44043</v>
      </c>
      <c r="M73" s="48" t="str">
        <f t="shared" si="1"/>
        <v>32%</v>
      </c>
    </row>
    <row r="74" spans="1:13" ht="72" x14ac:dyDescent="0.25">
      <c r="A74" s="54" t="s">
        <v>419</v>
      </c>
      <c r="B74" s="56" t="s">
        <v>91</v>
      </c>
      <c r="C74" s="20" t="s">
        <v>420</v>
      </c>
      <c r="D74" s="48" t="s">
        <v>199</v>
      </c>
      <c r="E74" s="81" t="s">
        <v>421</v>
      </c>
      <c r="F74" s="88">
        <v>43861</v>
      </c>
      <c r="G74" s="31">
        <v>220000000</v>
      </c>
      <c r="H74" s="48" t="s">
        <v>214</v>
      </c>
      <c r="I74" s="82"/>
      <c r="J74" s="82"/>
      <c r="K74" s="47">
        <v>43862</v>
      </c>
      <c r="L74" s="94">
        <v>44196</v>
      </c>
      <c r="M74" s="48" t="str">
        <f t="shared" si="1"/>
        <v>17%</v>
      </c>
    </row>
    <row r="75" spans="1:13" ht="72" x14ac:dyDescent="0.25">
      <c r="A75" s="84" t="s">
        <v>422</v>
      </c>
      <c r="B75" s="97" t="s">
        <v>244</v>
      </c>
      <c r="C75" s="98" t="s">
        <v>423</v>
      </c>
      <c r="D75" s="48" t="s">
        <v>424</v>
      </c>
      <c r="E75" s="81" t="s">
        <v>425</v>
      </c>
      <c r="F75" s="88">
        <v>43861</v>
      </c>
      <c r="G75" s="31">
        <v>56983899</v>
      </c>
      <c r="H75" s="48" t="s">
        <v>215</v>
      </c>
      <c r="I75" s="82"/>
      <c r="J75" s="82"/>
      <c r="K75" s="90">
        <v>43862</v>
      </c>
      <c r="L75" s="47">
        <v>43859</v>
      </c>
      <c r="M75" s="48" t="str">
        <f t="shared" si="1"/>
        <v>-1933%</v>
      </c>
    </row>
    <row r="76" spans="1:13" ht="72" x14ac:dyDescent="0.25">
      <c r="A76" s="54" t="s">
        <v>426</v>
      </c>
      <c r="B76" s="100" t="s">
        <v>244</v>
      </c>
      <c r="C76" s="20" t="s">
        <v>427</v>
      </c>
      <c r="D76" s="93" t="s">
        <v>175</v>
      </c>
      <c r="E76" s="81" t="s">
        <v>428</v>
      </c>
      <c r="F76" s="88">
        <v>43861</v>
      </c>
      <c r="G76" s="31">
        <v>47250000</v>
      </c>
      <c r="H76" s="48" t="s">
        <v>63</v>
      </c>
      <c r="I76" s="82"/>
      <c r="J76" s="82"/>
      <c r="K76" s="47">
        <v>43862</v>
      </c>
      <c r="L76" s="94">
        <v>44196</v>
      </c>
      <c r="M76" s="48" t="str">
        <f t="shared" si="1"/>
        <v>17%</v>
      </c>
    </row>
    <row r="77" spans="1:13" ht="60" x14ac:dyDescent="0.25">
      <c r="A77" s="54" t="s">
        <v>429</v>
      </c>
      <c r="B77" s="56" t="s">
        <v>124</v>
      </c>
      <c r="C77" s="20" t="s">
        <v>430</v>
      </c>
      <c r="D77" s="93" t="s">
        <v>181</v>
      </c>
      <c r="E77" s="81" t="s">
        <v>431</v>
      </c>
      <c r="F77" s="88">
        <v>43861</v>
      </c>
      <c r="G77" s="31">
        <v>38500000</v>
      </c>
      <c r="H77" s="48" t="s">
        <v>214</v>
      </c>
      <c r="I77" s="82"/>
      <c r="J77" s="82"/>
      <c r="K77" s="47">
        <v>43861</v>
      </c>
      <c r="L77" s="94">
        <v>44195</v>
      </c>
      <c r="M77" s="48" t="str">
        <f t="shared" si="1"/>
        <v>18%</v>
      </c>
    </row>
    <row r="78" spans="1:13" ht="48" x14ac:dyDescent="0.25">
      <c r="A78" s="54" t="s">
        <v>432</v>
      </c>
      <c r="B78" s="100" t="s">
        <v>244</v>
      </c>
      <c r="C78" s="20" t="s">
        <v>433</v>
      </c>
      <c r="D78" s="93" t="s">
        <v>165</v>
      </c>
      <c r="E78" s="81" t="s">
        <v>434</v>
      </c>
      <c r="F78" s="88">
        <v>43861</v>
      </c>
      <c r="G78" s="31">
        <v>130900000</v>
      </c>
      <c r="H78" s="48" t="s">
        <v>63</v>
      </c>
      <c r="I78" s="82"/>
      <c r="J78" s="82"/>
      <c r="K78" s="47">
        <v>43861</v>
      </c>
      <c r="L78" s="94">
        <v>44195</v>
      </c>
      <c r="M78" s="48" t="str">
        <f t="shared" si="1"/>
        <v>18%</v>
      </c>
    </row>
    <row r="79" spans="1:13" ht="60" x14ac:dyDescent="0.25">
      <c r="A79" s="54" t="s">
        <v>435</v>
      </c>
      <c r="B79" s="100" t="s">
        <v>113</v>
      </c>
      <c r="C79" s="48" t="s">
        <v>436</v>
      </c>
      <c r="D79" s="93" t="s">
        <v>208</v>
      </c>
      <c r="E79" s="81" t="s">
        <v>437</v>
      </c>
      <c r="F79" s="88">
        <v>43861</v>
      </c>
      <c r="G79" s="31">
        <v>58300000</v>
      </c>
      <c r="H79" s="48" t="s">
        <v>63</v>
      </c>
      <c r="I79" s="82"/>
      <c r="J79" s="82"/>
      <c r="K79" s="47">
        <v>43862</v>
      </c>
      <c r="L79" s="94">
        <v>44196</v>
      </c>
      <c r="M79" s="48" t="str">
        <f t="shared" si="1"/>
        <v>17%</v>
      </c>
    </row>
    <row r="80" spans="1:13" ht="48" x14ac:dyDescent="0.25">
      <c r="A80" s="54" t="s">
        <v>438</v>
      </c>
      <c r="B80" s="56" t="s">
        <v>124</v>
      </c>
      <c r="C80" s="20" t="s">
        <v>439</v>
      </c>
      <c r="D80" s="93" t="s">
        <v>440</v>
      </c>
      <c r="E80" s="81" t="s">
        <v>441</v>
      </c>
      <c r="F80" s="88">
        <v>43861</v>
      </c>
      <c r="G80" s="31">
        <v>387667634</v>
      </c>
      <c r="H80" s="48" t="s">
        <v>63</v>
      </c>
      <c r="I80" s="82"/>
      <c r="J80" s="82"/>
      <c r="K80" s="47">
        <v>43861</v>
      </c>
      <c r="L80" s="94">
        <v>44195</v>
      </c>
      <c r="M80" s="48" t="str">
        <f t="shared" si="1"/>
        <v>18%</v>
      </c>
    </row>
    <row r="81" spans="1:13" ht="48" x14ac:dyDescent="0.25">
      <c r="A81" s="54" t="s">
        <v>442</v>
      </c>
      <c r="B81" s="100" t="s">
        <v>113</v>
      </c>
      <c r="C81" s="20" t="s">
        <v>443</v>
      </c>
      <c r="D81" s="93" t="s">
        <v>251</v>
      </c>
      <c r="E81" s="81" t="s">
        <v>444</v>
      </c>
      <c r="F81" s="88">
        <v>43861</v>
      </c>
      <c r="G81" s="31">
        <v>52800000</v>
      </c>
      <c r="H81" s="48" t="s">
        <v>63</v>
      </c>
      <c r="I81" s="82"/>
      <c r="J81" s="82"/>
      <c r="K81" s="47">
        <v>43862</v>
      </c>
      <c r="L81" s="94">
        <v>44196</v>
      </c>
      <c r="M81" s="48" t="str">
        <f t="shared" si="1"/>
        <v>17%</v>
      </c>
    </row>
    <row r="82" spans="1:13" ht="72" x14ac:dyDescent="0.25">
      <c r="A82" s="54" t="s">
        <v>445</v>
      </c>
      <c r="B82" s="56" t="s">
        <v>124</v>
      </c>
      <c r="C82" s="101" t="s">
        <v>446</v>
      </c>
      <c r="D82" s="93" t="s">
        <v>203</v>
      </c>
      <c r="E82" s="81" t="s">
        <v>447</v>
      </c>
      <c r="F82" s="88">
        <v>43861</v>
      </c>
      <c r="G82" s="31">
        <v>38500000</v>
      </c>
      <c r="H82" s="48" t="s">
        <v>63</v>
      </c>
      <c r="I82" s="82"/>
      <c r="J82" s="82"/>
      <c r="K82" s="47">
        <v>43862</v>
      </c>
      <c r="L82" s="94">
        <v>44196</v>
      </c>
      <c r="M82" s="48" t="str">
        <f t="shared" si="1"/>
        <v>17%</v>
      </c>
    </row>
    <row r="83" spans="1:13" ht="84" x14ac:dyDescent="0.25">
      <c r="A83" s="54" t="s">
        <v>448</v>
      </c>
      <c r="B83" s="102" t="s">
        <v>219</v>
      </c>
      <c r="C83" s="103" t="s">
        <v>52</v>
      </c>
      <c r="D83" s="92" t="s">
        <v>191</v>
      </c>
      <c r="E83" s="81" t="s">
        <v>449</v>
      </c>
      <c r="F83" s="88">
        <v>43861</v>
      </c>
      <c r="G83" s="31">
        <v>240000000</v>
      </c>
      <c r="H83" s="48" t="s">
        <v>62</v>
      </c>
      <c r="I83" s="82"/>
      <c r="J83" s="82"/>
      <c r="K83" s="47">
        <v>43864</v>
      </c>
      <c r="L83" s="94">
        <v>44014</v>
      </c>
      <c r="M83" s="48" t="str">
        <f t="shared" si="1"/>
        <v>37%</v>
      </c>
    </row>
    <row r="84" spans="1:13" ht="84" x14ac:dyDescent="0.25">
      <c r="A84" s="54" t="s">
        <v>450</v>
      </c>
      <c r="B84" s="56" t="s">
        <v>124</v>
      </c>
      <c r="C84" s="20" t="s">
        <v>48</v>
      </c>
      <c r="D84" s="48" t="s">
        <v>451</v>
      </c>
      <c r="E84" s="81" t="s">
        <v>452</v>
      </c>
      <c r="F84" s="88">
        <v>43861</v>
      </c>
      <c r="G84" s="31">
        <v>33000000</v>
      </c>
      <c r="H84" s="48" t="s">
        <v>63</v>
      </c>
      <c r="I84" s="82"/>
      <c r="J84" s="82"/>
      <c r="K84" s="47">
        <v>43862</v>
      </c>
      <c r="L84" s="94">
        <v>44196</v>
      </c>
      <c r="M84" s="48" t="str">
        <f t="shared" si="1"/>
        <v>17%</v>
      </c>
    </row>
    <row r="85" spans="1:13" ht="48" x14ac:dyDescent="0.25">
      <c r="A85" s="54" t="s">
        <v>453</v>
      </c>
      <c r="B85" s="56" t="s">
        <v>124</v>
      </c>
      <c r="C85" s="101" t="s">
        <v>454</v>
      </c>
      <c r="D85" s="48" t="s">
        <v>455</v>
      </c>
      <c r="E85" s="81" t="s">
        <v>456</v>
      </c>
      <c r="F85" s="88">
        <v>43861</v>
      </c>
      <c r="G85" s="31">
        <v>24200000</v>
      </c>
      <c r="H85" s="20" t="s">
        <v>457</v>
      </c>
      <c r="I85" s="82"/>
      <c r="J85" s="82"/>
      <c r="K85" s="94">
        <v>43865</v>
      </c>
      <c r="L85" s="47">
        <v>44196</v>
      </c>
      <c r="M85" s="48" t="str">
        <f t="shared" si="1"/>
        <v>17%</v>
      </c>
    </row>
    <row r="86" spans="1:13" ht="120" x14ac:dyDescent="0.25">
      <c r="A86" s="54" t="s">
        <v>458</v>
      </c>
      <c r="B86" s="56" t="s">
        <v>73</v>
      </c>
      <c r="C86" s="104" t="s">
        <v>54</v>
      </c>
      <c r="D86" s="48" t="s">
        <v>67</v>
      </c>
      <c r="E86" s="81" t="s">
        <v>459</v>
      </c>
      <c r="F86" s="88">
        <v>43864</v>
      </c>
      <c r="G86" s="31">
        <v>7081000000</v>
      </c>
      <c r="H86" s="20" t="s">
        <v>460</v>
      </c>
      <c r="I86" s="82"/>
      <c r="J86" s="82"/>
      <c r="K86" s="94">
        <v>43864</v>
      </c>
      <c r="L86" s="47">
        <v>44196</v>
      </c>
      <c r="M86" s="48" t="str">
        <f t="shared" si="1"/>
        <v>17%</v>
      </c>
    </row>
    <row r="87" spans="1:13" ht="60" x14ac:dyDescent="0.25">
      <c r="A87" s="54" t="s">
        <v>461</v>
      </c>
      <c r="B87" s="56" t="s">
        <v>462</v>
      </c>
      <c r="C87" s="105" t="s">
        <v>463</v>
      </c>
      <c r="D87" s="48" t="s">
        <v>170</v>
      </c>
      <c r="E87" s="81" t="s">
        <v>464</v>
      </c>
      <c r="F87" s="88">
        <v>43864</v>
      </c>
      <c r="G87" s="31">
        <v>1822188450</v>
      </c>
      <c r="H87" s="21" t="s">
        <v>460</v>
      </c>
      <c r="I87" s="82"/>
      <c r="J87" s="82"/>
      <c r="K87" s="94">
        <v>43864</v>
      </c>
      <c r="L87" s="47">
        <v>44196</v>
      </c>
      <c r="M87" s="48" t="str">
        <f t="shared" si="1"/>
        <v>17%</v>
      </c>
    </row>
    <row r="88" spans="1:13" ht="48" x14ac:dyDescent="0.25">
      <c r="A88" s="54" t="s">
        <v>465</v>
      </c>
      <c r="B88" s="56" t="s">
        <v>113</v>
      </c>
      <c r="C88" s="104" t="s">
        <v>466</v>
      </c>
      <c r="D88" s="48" t="s">
        <v>467</v>
      </c>
      <c r="E88" s="81" t="s">
        <v>468</v>
      </c>
      <c r="F88" s="88">
        <v>43864</v>
      </c>
      <c r="G88" s="31">
        <v>58300000</v>
      </c>
      <c r="H88" s="21" t="s">
        <v>460</v>
      </c>
      <c r="I88" s="82"/>
      <c r="J88" s="82"/>
      <c r="K88" s="94">
        <v>43864</v>
      </c>
      <c r="L88" s="47">
        <v>44196</v>
      </c>
      <c r="M88" s="48" t="str">
        <f t="shared" si="1"/>
        <v>17%</v>
      </c>
    </row>
    <row r="89" spans="1:13" ht="48" x14ac:dyDescent="0.25">
      <c r="A89" s="54" t="s">
        <v>469</v>
      </c>
      <c r="B89" s="56" t="s">
        <v>417</v>
      </c>
      <c r="C89" s="104" t="s">
        <v>470</v>
      </c>
      <c r="D89" s="48" t="s">
        <v>471</v>
      </c>
      <c r="E89" s="81" t="s">
        <v>472</v>
      </c>
      <c r="F89" s="88">
        <v>43865</v>
      </c>
      <c r="G89" s="31">
        <v>33750000</v>
      </c>
      <c r="H89" s="22" t="s">
        <v>473</v>
      </c>
      <c r="I89" s="82"/>
      <c r="J89" s="82"/>
      <c r="K89" s="94">
        <v>43866</v>
      </c>
      <c r="L89" s="47">
        <v>43986</v>
      </c>
      <c r="M89" s="48" t="str">
        <f t="shared" si="1"/>
        <v>45%</v>
      </c>
    </row>
    <row r="90" spans="1:13" ht="60" x14ac:dyDescent="0.25">
      <c r="A90" s="54" t="s">
        <v>474</v>
      </c>
      <c r="B90" s="56" t="s">
        <v>417</v>
      </c>
      <c r="C90" s="106" t="s">
        <v>475</v>
      </c>
      <c r="D90" s="48" t="s">
        <v>476</v>
      </c>
      <c r="E90" s="81" t="s">
        <v>477</v>
      </c>
      <c r="F90" s="88">
        <v>43865</v>
      </c>
      <c r="G90" s="31">
        <v>45000000</v>
      </c>
      <c r="H90" s="22" t="s">
        <v>478</v>
      </c>
      <c r="I90" s="82"/>
      <c r="J90" s="82"/>
      <c r="K90" s="94">
        <v>43866</v>
      </c>
      <c r="L90" s="47">
        <v>43986</v>
      </c>
      <c r="M90" s="48" t="str">
        <f t="shared" si="1"/>
        <v>45%</v>
      </c>
    </row>
    <row r="91" spans="1:13" ht="48" x14ac:dyDescent="0.25">
      <c r="A91" s="54" t="s">
        <v>479</v>
      </c>
      <c r="B91" s="56" t="s">
        <v>417</v>
      </c>
      <c r="C91" s="104" t="s">
        <v>480</v>
      </c>
      <c r="D91" s="48" t="s">
        <v>481</v>
      </c>
      <c r="E91" s="81" t="s">
        <v>472</v>
      </c>
      <c r="F91" s="88">
        <v>43866</v>
      </c>
      <c r="G91" s="31">
        <v>24750000</v>
      </c>
      <c r="H91" s="22" t="s">
        <v>212</v>
      </c>
      <c r="I91" s="82"/>
      <c r="J91" s="82"/>
      <c r="K91" s="94">
        <v>43867</v>
      </c>
      <c r="L91" s="47">
        <v>43987</v>
      </c>
      <c r="M91" s="48" t="str">
        <f t="shared" si="1"/>
        <v>44%</v>
      </c>
    </row>
    <row r="92" spans="1:13" ht="48" x14ac:dyDescent="0.25">
      <c r="A92" s="54" t="s">
        <v>482</v>
      </c>
      <c r="B92" s="56" t="s">
        <v>417</v>
      </c>
      <c r="C92" s="104" t="s">
        <v>483</v>
      </c>
      <c r="D92" s="48" t="s">
        <v>484</v>
      </c>
      <c r="E92" s="81" t="s">
        <v>472</v>
      </c>
      <c r="F92" s="88">
        <v>43866</v>
      </c>
      <c r="G92" s="31">
        <v>24750000</v>
      </c>
      <c r="H92" s="22" t="s">
        <v>212</v>
      </c>
      <c r="I92" s="82"/>
      <c r="J92" s="82"/>
      <c r="K92" s="94">
        <v>43867</v>
      </c>
      <c r="L92" s="47">
        <v>43987</v>
      </c>
      <c r="M92" s="48" t="str">
        <f t="shared" ref="M92:M155" si="2">IF((ROUND((($N$2-$K92)/(EDATE($L92,0)-$K92)*100),2))&gt;100,"100%",CONCATENATE((ROUND((($N$2-$K92)/(EDATE($L92,0)-$K92)*100),0)),"%"))</f>
        <v>44%</v>
      </c>
    </row>
    <row r="93" spans="1:13" ht="48" x14ac:dyDescent="0.25">
      <c r="A93" s="84" t="s">
        <v>485</v>
      </c>
      <c r="B93" s="56" t="s">
        <v>417</v>
      </c>
      <c r="C93" s="104" t="s">
        <v>486</v>
      </c>
      <c r="D93" s="107" t="s">
        <v>487</v>
      </c>
      <c r="E93" s="81" t="s">
        <v>488</v>
      </c>
      <c r="F93" s="88">
        <v>43867</v>
      </c>
      <c r="G93" s="31">
        <v>24750000</v>
      </c>
      <c r="H93" s="22" t="s">
        <v>473</v>
      </c>
      <c r="I93" s="82"/>
      <c r="J93" s="82"/>
      <c r="K93" s="90">
        <v>43868</v>
      </c>
      <c r="L93" s="90">
        <v>43988</v>
      </c>
      <c r="M93" s="48" t="str">
        <f t="shared" si="2"/>
        <v>43%</v>
      </c>
    </row>
    <row r="94" spans="1:13" ht="48" x14ac:dyDescent="0.25">
      <c r="A94" s="54" t="s">
        <v>489</v>
      </c>
      <c r="B94" s="97" t="s">
        <v>490</v>
      </c>
      <c r="C94" s="20" t="s">
        <v>42</v>
      </c>
      <c r="D94" s="20" t="s">
        <v>176</v>
      </c>
      <c r="E94" s="81" t="s">
        <v>491</v>
      </c>
      <c r="F94" s="88">
        <v>43867</v>
      </c>
      <c r="G94" s="31">
        <v>83950000</v>
      </c>
      <c r="H94" s="21" t="s">
        <v>492</v>
      </c>
      <c r="I94" s="82"/>
      <c r="J94" s="82"/>
      <c r="K94" s="47">
        <v>43871</v>
      </c>
      <c r="L94" s="47">
        <v>44196</v>
      </c>
      <c r="M94" s="48" t="str">
        <f t="shared" si="2"/>
        <v>15%</v>
      </c>
    </row>
    <row r="95" spans="1:13" ht="60" x14ac:dyDescent="0.25">
      <c r="A95" s="54" t="s">
        <v>493</v>
      </c>
      <c r="B95" s="56" t="s">
        <v>91</v>
      </c>
      <c r="C95" s="32" t="s">
        <v>55</v>
      </c>
      <c r="D95" s="48" t="s">
        <v>223</v>
      </c>
      <c r="E95" s="81" t="s">
        <v>494</v>
      </c>
      <c r="F95" s="88">
        <v>43868</v>
      </c>
      <c r="G95" s="31">
        <v>758850443</v>
      </c>
      <c r="H95" s="21" t="s">
        <v>492</v>
      </c>
      <c r="I95" s="82"/>
      <c r="J95" s="82"/>
      <c r="K95" s="47">
        <v>43871</v>
      </c>
      <c r="L95" s="47">
        <v>44196</v>
      </c>
      <c r="M95" s="48" t="str">
        <f t="shared" si="2"/>
        <v>15%</v>
      </c>
    </row>
    <row r="96" spans="1:13" ht="60" x14ac:dyDescent="0.25">
      <c r="A96" s="54" t="s">
        <v>495</v>
      </c>
      <c r="B96" s="97" t="s">
        <v>490</v>
      </c>
      <c r="C96" s="20" t="s">
        <v>496</v>
      </c>
      <c r="D96" s="48" t="s">
        <v>186</v>
      </c>
      <c r="E96" s="81" t="s">
        <v>154</v>
      </c>
      <c r="F96" s="88">
        <v>43868</v>
      </c>
      <c r="G96" s="31">
        <v>58410938</v>
      </c>
      <c r="H96" s="21" t="s">
        <v>492</v>
      </c>
      <c r="I96" s="82"/>
      <c r="J96" s="82"/>
      <c r="K96" s="47">
        <v>43871</v>
      </c>
      <c r="L96" s="47">
        <v>44196</v>
      </c>
      <c r="M96" s="48" t="str">
        <f t="shared" si="2"/>
        <v>15%</v>
      </c>
    </row>
    <row r="97" spans="1:13" ht="48" x14ac:dyDescent="0.25">
      <c r="A97" s="54" t="s">
        <v>497</v>
      </c>
      <c r="B97" s="56" t="s">
        <v>417</v>
      </c>
      <c r="C97" s="32" t="s">
        <v>498</v>
      </c>
      <c r="D97" s="48">
        <v>1036658497</v>
      </c>
      <c r="E97" s="81" t="s">
        <v>499</v>
      </c>
      <c r="F97" s="88">
        <v>43868</v>
      </c>
      <c r="G97" s="31">
        <v>13500000</v>
      </c>
      <c r="H97" s="22" t="s">
        <v>473</v>
      </c>
      <c r="I97" s="82"/>
      <c r="J97" s="82"/>
      <c r="K97" s="47">
        <v>43871</v>
      </c>
      <c r="L97" s="47">
        <v>43991</v>
      </c>
      <c r="M97" s="48" t="str">
        <f t="shared" si="2"/>
        <v>41%</v>
      </c>
    </row>
    <row r="98" spans="1:13" ht="96" x14ac:dyDescent="0.25">
      <c r="A98" s="54" t="s">
        <v>500</v>
      </c>
      <c r="B98" s="56" t="s">
        <v>124</v>
      </c>
      <c r="C98" s="32" t="s">
        <v>501</v>
      </c>
      <c r="D98" s="48" t="s">
        <v>502</v>
      </c>
      <c r="E98" s="81" t="s">
        <v>503</v>
      </c>
      <c r="F98" s="88">
        <v>43868</v>
      </c>
      <c r="G98" s="31">
        <v>71500000</v>
      </c>
      <c r="H98" s="22" t="s">
        <v>504</v>
      </c>
      <c r="I98" s="82"/>
      <c r="J98" s="82"/>
      <c r="K98" s="47">
        <v>43871</v>
      </c>
      <c r="L98" s="47">
        <v>44196</v>
      </c>
      <c r="M98" s="48" t="str">
        <f t="shared" si="2"/>
        <v>15%</v>
      </c>
    </row>
    <row r="99" spans="1:13" ht="48" x14ac:dyDescent="0.25">
      <c r="A99" s="54" t="s">
        <v>505</v>
      </c>
      <c r="B99" s="56" t="s">
        <v>417</v>
      </c>
      <c r="C99" s="32" t="s">
        <v>506</v>
      </c>
      <c r="D99" s="48" t="s">
        <v>507</v>
      </c>
      <c r="E99" s="81" t="s">
        <v>508</v>
      </c>
      <c r="F99" s="88">
        <v>43868</v>
      </c>
      <c r="G99" s="31">
        <v>24750000</v>
      </c>
      <c r="H99" s="22" t="s">
        <v>473</v>
      </c>
      <c r="I99" s="82"/>
      <c r="J99" s="82"/>
      <c r="K99" s="47">
        <v>43872</v>
      </c>
      <c r="L99" s="47">
        <v>43992</v>
      </c>
      <c r="M99" s="48" t="str">
        <f t="shared" si="2"/>
        <v>40%</v>
      </c>
    </row>
    <row r="100" spans="1:13" ht="84" x14ac:dyDescent="0.25">
      <c r="A100" s="54" t="s">
        <v>509</v>
      </c>
      <c r="B100" s="97" t="s">
        <v>490</v>
      </c>
      <c r="C100" s="20" t="s">
        <v>510</v>
      </c>
      <c r="D100" s="20" t="s">
        <v>260</v>
      </c>
      <c r="E100" s="81" t="s">
        <v>511</v>
      </c>
      <c r="F100" s="88">
        <v>43868</v>
      </c>
      <c r="G100" s="31">
        <v>83950000</v>
      </c>
      <c r="H100" s="21" t="s">
        <v>492</v>
      </c>
      <c r="I100" s="82"/>
      <c r="J100" s="82"/>
      <c r="K100" s="47">
        <v>43872</v>
      </c>
      <c r="L100" s="47">
        <v>44196</v>
      </c>
      <c r="M100" s="48" t="str">
        <f t="shared" si="2"/>
        <v>15%</v>
      </c>
    </row>
    <row r="101" spans="1:13" ht="48" x14ac:dyDescent="0.25">
      <c r="A101" s="54" t="s">
        <v>512</v>
      </c>
      <c r="B101" s="108" t="s">
        <v>490</v>
      </c>
      <c r="C101" s="32" t="s">
        <v>513</v>
      </c>
      <c r="D101" s="48" t="s">
        <v>173</v>
      </c>
      <c r="E101" s="81" t="s">
        <v>514</v>
      </c>
      <c r="F101" s="88">
        <v>43868</v>
      </c>
      <c r="G101" s="31">
        <v>58410938</v>
      </c>
      <c r="H101" s="21" t="s">
        <v>492</v>
      </c>
      <c r="I101" s="82"/>
      <c r="J101" s="82"/>
      <c r="K101" s="47">
        <v>43873</v>
      </c>
      <c r="L101" s="47">
        <v>44195</v>
      </c>
      <c r="M101" s="48" t="str">
        <f t="shared" si="2"/>
        <v>15%</v>
      </c>
    </row>
    <row r="102" spans="1:13" ht="72" x14ac:dyDescent="0.25">
      <c r="A102" s="54" t="s">
        <v>515</v>
      </c>
      <c r="B102" s="56" t="s">
        <v>124</v>
      </c>
      <c r="C102" s="32" t="s">
        <v>516</v>
      </c>
      <c r="D102" s="48" t="s">
        <v>517</v>
      </c>
      <c r="E102" s="81" t="s">
        <v>518</v>
      </c>
      <c r="F102" s="88">
        <v>43868</v>
      </c>
      <c r="G102" s="31">
        <v>616537000</v>
      </c>
      <c r="H102" s="21" t="s">
        <v>492</v>
      </c>
      <c r="I102" s="82"/>
      <c r="J102" s="82"/>
      <c r="K102" s="47">
        <v>43871</v>
      </c>
      <c r="L102" s="47">
        <v>44196</v>
      </c>
      <c r="M102" s="48" t="str">
        <f t="shared" si="2"/>
        <v>15%</v>
      </c>
    </row>
    <row r="103" spans="1:13" ht="60" x14ac:dyDescent="0.25">
      <c r="A103" s="54" t="s">
        <v>519</v>
      </c>
      <c r="B103" s="56" t="s">
        <v>124</v>
      </c>
      <c r="C103" s="32" t="s">
        <v>151</v>
      </c>
      <c r="D103" s="48" t="s">
        <v>211</v>
      </c>
      <c r="E103" s="81" t="s">
        <v>520</v>
      </c>
      <c r="F103" s="88">
        <v>43868</v>
      </c>
      <c r="G103" s="31">
        <v>66000000</v>
      </c>
      <c r="H103" s="21" t="s">
        <v>492</v>
      </c>
      <c r="I103" s="82"/>
      <c r="J103" s="82"/>
      <c r="K103" s="47">
        <v>43871</v>
      </c>
      <c r="L103" s="47">
        <v>44196</v>
      </c>
      <c r="M103" s="48" t="str">
        <f t="shared" si="2"/>
        <v>15%</v>
      </c>
    </row>
    <row r="104" spans="1:13" ht="48" x14ac:dyDescent="0.25">
      <c r="A104" s="54" t="s">
        <v>521</v>
      </c>
      <c r="B104" s="97" t="s">
        <v>490</v>
      </c>
      <c r="C104" s="20" t="s">
        <v>522</v>
      </c>
      <c r="D104" s="20" t="s">
        <v>197</v>
      </c>
      <c r="E104" s="81" t="s">
        <v>523</v>
      </c>
      <c r="F104" s="88">
        <v>43868</v>
      </c>
      <c r="G104" s="31">
        <v>83950000</v>
      </c>
      <c r="H104" s="21" t="s">
        <v>492</v>
      </c>
      <c r="I104" s="82"/>
      <c r="J104" s="82"/>
      <c r="K104" s="47">
        <v>43872</v>
      </c>
      <c r="L104" s="47">
        <v>44196</v>
      </c>
      <c r="M104" s="48" t="str">
        <f t="shared" si="2"/>
        <v>15%</v>
      </c>
    </row>
    <row r="105" spans="1:13" ht="36" x14ac:dyDescent="0.25">
      <c r="A105" s="54" t="s">
        <v>524</v>
      </c>
      <c r="B105" s="56" t="s">
        <v>246</v>
      </c>
      <c r="C105" s="32" t="s">
        <v>525</v>
      </c>
      <c r="D105" s="48" t="s">
        <v>526</v>
      </c>
      <c r="E105" s="81" t="s">
        <v>527</v>
      </c>
      <c r="F105" s="88">
        <v>43871</v>
      </c>
      <c r="G105" s="31">
        <v>57750000</v>
      </c>
      <c r="H105" s="21" t="s">
        <v>528</v>
      </c>
      <c r="I105" s="82"/>
      <c r="J105" s="82"/>
      <c r="K105" s="47">
        <v>43871</v>
      </c>
      <c r="L105" s="47">
        <v>44190</v>
      </c>
      <c r="M105" s="48" t="str">
        <f t="shared" si="2"/>
        <v>15%</v>
      </c>
    </row>
    <row r="106" spans="1:13" ht="96" x14ac:dyDescent="0.25">
      <c r="A106" s="54" t="s">
        <v>529</v>
      </c>
      <c r="B106" s="56" t="s">
        <v>73</v>
      </c>
      <c r="C106" s="32" t="s">
        <v>51</v>
      </c>
      <c r="D106" s="48" t="s">
        <v>70</v>
      </c>
      <c r="E106" s="81" t="s">
        <v>530</v>
      </c>
      <c r="F106" s="88">
        <v>43871</v>
      </c>
      <c r="G106" s="31">
        <v>4180000000</v>
      </c>
      <c r="H106" s="21" t="s">
        <v>531</v>
      </c>
      <c r="I106" s="82"/>
      <c r="J106" s="82"/>
      <c r="K106" s="47">
        <v>43871</v>
      </c>
      <c r="L106" s="47">
        <v>44196</v>
      </c>
      <c r="M106" s="48" t="str">
        <f t="shared" si="2"/>
        <v>15%</v>
      </c>
    </row>
    <row r="107" spans="1:13" ht="60" x14ac:dyDescent="0.25">
      <c r="A107" s="84" t="s">
        <v>532</v>
      </c>
      <c r="B107" s="97" t="s">
        <v>244</v>
      </c>
      <c r="C107" s="85" t="s">
        <v>533</v>
      </c>
      <c r="D107" s="98" t="s">
        <v>534</v>
      </c>
      <c r="E107" s="81" t="s">
        <v>535</v>
      </c>
      <c r="F107" s="88">
        <v>43871</v>
      </c>
      <c r="G107" s="31">
        <v>3290983051</v>
      </c>
      <c r="H107" s="21" t="s">
        <v>536</v>
      </c>
      <c r="I107" s="82"/>
      <c r="J107" s="82"/>
      <c r="K107" s="90">
        <v>43872</v>
      </c>
      <c r="L107" s="90">
        <v>44012</v>
      </c>
      <c r="M107" s="48" t="str">
        <f t="shared" si="2"/>
        <v>34%</v>
      </c>
    </row>
    <row r="108" spans="1:13" ht="48" x14ac:dyDescent="0.25">
      <c r="A108" s="54" t="s">
        <v>537</v>
      </c>
      <c r="B108" s="56" t="s">
        <v>417</v>
      </c>
      <c r="C108" s="32" t="s">
        <v>538</v>
      </c>
      <c r="D108" s="48" t="s">
        <v>539</v>
      </c>
      <c r="E108" s="81" t="s">
        <v>540</v>
      </c>
      <c r="F108" s="88">
        <v>43872</v>
      </c>
      <c r="G108" s="31">
        <v>13500000</v>
      </c>
      <c r="H108" s="21" t="s">
        <v>473</v>
      </c>
      <c r="I108" s="82"/>
      <c r="J108" s="82"/>
      <c r="K108" s="47">
        <v>43873</v>
      </c>
      <c r="L108" s="47">
        <v>43993</v>
      </c>
      <c r="M108" s="48" t="str">
        <f t="shared" si="2"/>
        <v>39%</v>
      </c>
    </row>
    <row r="109" spans="1:13" ht="48" x14ac:dyDescent="0.25">
      <c r="A109" s="54" t="s">
        <v>541</v>
      </c>
      <c r="B109" s="56" t="s">
        <v>417</v>
      </c>
      <c r="C109" s="32" t="s">
        <v>542</v>
      </c>
      <c r="D109" s="48" t="s">
        <v>543</v>
      </c>
      <c r="E109" s="81" t="s">
        <v>472</v>
      </c>
      <c r="F109" s="88">
        <v>43872</v>
      </c>
      <c r="G109" s="31">
        <v>18000000</v>
      </c>
      <c r="H109" s="21" t="s">
        <v>212</v>
      </c>
      <c r="I109" s="82"/>
      <c r="J109" s="82"/>
      <c r="K109" s="47">
        <v>43873</v>
      </c>
      <c r="L109" s="47">
        <v>43993</v>
      </c>
      <c r="M109" s="48" t="str">
        <f t="shared" si="2"/>
        <v>39%</v>
      </c>
    </row>
    <row r="110" spans="1:13" ht="60" x14ac:dyDescent="0.25">
      <c r="A110" s="54" t="s">
        <v>544</v>
      </c>
      <c r="B110" s="56" t="s">
        <v>124</v>
      </c>
      <c r="C110" s="32" t="s">
        <v>545</v>
      </c>
      <c r="D110" s="48" t="s">
        <v>198</v>
      </c>
      <c r="E110" s="81" t="s">
        <v>546</v>
      </c>
      <c r="F110" s="88">
        <v>43874</v>
      </c>
      <c r="G110" s="31">
        <v>99000000</v>
      </c>
      <c r="H110" s="21" t="s">
        <v>547</v>
      </c>
      <c r="I110" s="82"/>
      <c r="J110" s="82"/>
      <c r="K110" s="47">
        <v>43874</v>
      </c>
      <c r="L110" s="47">
        <v>44196</v>
      </c>
      <c r="M110" s="48" t="str">
        <f t="shared" si="2"/>
        <v>14%</v>
      </c>
    </row>
    <row r="111" spans="1:13" ht="60" x14ac:dyDescent="0.25">
      <c r="A111" s="54" t="s">
        <v>548</v>
      </c>
      <c r="B111" s="97" t="s">
        <v>462</v>
      </c>
      <c r="C111" s="20" t="s">
        <v>549</v>
      </c>
      <c r="D111" s="20" t="s">
        <v>184</v>
      </c>
      <c r="E111" s="81" t="s">
        <v>550</v>
      </c>
      <c r="F111" s="88">
        <v>43875</v>
      </c>
      <c r="G111" s="31">
        <v>830956608</v>
      </c>
      <c r="H111" s="21" t="s">
        <v>551</v>
      </c>
      <c r="I111" s="82"/>
      <c r="J111" s="82"/>
      <c r="K111" s="47">
        <v>43875</v>
      </c>
      <c r="L111" s="47">
        <v>44165</v>
      </c>
      <c r="M111" s="48" t="str">
        <f t="shared" si="2"/>
        <v>16%</v>
      </c>
    </row>
    <row r="112" spans="1:13" ht="60" x14ac:dyDescent="0.25">
      <c r="A112" s="54" t="s">
        <v>552</v>
      </c>
      <c r="B112" s="56" t="s">
        <v>462</v>
      </c>
      <c r="C112" s="32" t="s">
        <v>553</v>
      </c>
      <c r="D112" s="48" t="s">
        <v>193</v>
      </c>
      <c r="E112" s="81" t="s">
        <v>554</v>
      </c>
      <c r="F112" s="88">
        <v>43875</v>
      </c>
      <c r="G112" s="31">
        <v>230000000</v>
      </c>
      <c r="H112" s="21" t="s">
        <v>128</v>
      </c>
      <c r="I112" s="82"/>
      <c r="J112" s="82"/>
      <c r="K112" s="47">
        <v>43876</v>
      </c>
      <c r="L112" s="47">
        <v>44135</v>
      </c>
      <c r="M112" s="48" t="str">
        <f t="shared" si="2"/>
        <v>17%</v>
      </c>
    </row>
    <row r="113" spans="1:13" ht="108" x14ac:dyDescent="0.25">
      <c r="A113" s="54" t="s">
        <v>555</v>
      </c>
      <c r="B113" s="56" t="s">
        <v>462</v>
      </c>
      <c r="C113" s="32" t="s">
        <v>556</v>
      </c>
      <c r="D113" s="48" t="s">
        <v>194</v>
      </c>
      <c r="E113" s="81" t="s">
        <v>557</v>
      </c>
      <c r="F113" s="88">
        <v>43875</v>
      </c>
      <c r="G113" s="31">
        <v>598949996</v>
      </c>
      <c r="H113" s="21" t="s">
        <v>61</v>
      </c>
      <c r="I113" s="82"/>
      <c r="J113" s="82"/>
      <c r="K113" s="47">
        <v>43875</v>
      </c>
      <c r="L113" s="47">
        <v>44056</v>
      </c>
      <c r="M113" s="48" t="str">
        <f t="shared" si="2"/>
        <v>25%</v>
      </c>
    </row>
    <row r="114" spans="1:13" ht="72" x14ac:dyDescent="0.25">
      <c r="A114" s="54" t="s">
        <v>558</v>
      </c>
      <c r="B114" s="56" t="s">
        <v>244</v>
      </c>
      <c r="C114" s="32" t="s">
        <v>559</v>
      </c>
      <c r="D114" s="48" t="s">
        <v>207</v>
      </c>
      <c r="E114" s="81" t="s">
        <v>560</v>
      </c>
      <c r="F114" s="88">
        <v>43875</v>
      </c>
      <c r="G114" s="31">
        <v>51673440</v>
      </c>
      <c r="H114" s="21" t="s">
        <v>561</v>
      </c>
      <c r="I114" s="82"/>
      <c r="J114" s="82"/>
      <c r="K114" s="47">
        <v>43875</v>
      </c>
      <c r="L114" s="47">
        <v>44196</v>
      </c>
      <c r="M114" s="48" t="str">
        <f t="shared" si="2"/>
        <v>14%</v>
      </c>
    </row>
    <row r="115" spans="1:13" ht="48" x14ac:dyDescent="0.25">
      <c r="A115" s="54" t="s">
        <v>562</v>
      </c>
      <c r="B115" s="56" t="s">
        <v>91</v>
      </c>
      <c r="C115" s="32" t="s">
        <v>563</v>
      </c>
      <c r="D115" s="48" t="s">
        <v>114</v>
      </c>
      <c r="E115" s="81" t="s">
        <v>564</v>
      </c>
      <c r="F115" s="88">
        <v>43878</v>
      </c>
      <c r="G115" s="31">
        <v>21000000</v>
      </c>
      <c r="H115" s="21" t="s">
        <v>565</v>
      </c>
      <c r="I115" s="82"/>
      <c r="J115" s="82"/>
      <c r="K115" s="47">
        <v>43879</v>
      </c>
      <c r="L115" s="47">
        <v>44244</v>
      </c>
      <c r="M115" s="48" t="str">
        <f t="shared" si="2"/>
        <v>11%</v>
      </c>
    </row>
    <row r="116" spans="1:13" ht="60" x14ac:dyDescent="0.25">
      <c r="A116" s="54" t="s">
        <v>566</v>
      </c>
      <c r="B116" s="56" t="s">
        <v>567</v>
      </c>
      <c r="C116" s="32" t="s">
        <v>568</v>
      </c>
      <c r="D116" s="48" t="s">
        <v>183</v>
      </c>
      <c r="E116" s="81" t="s">
        <v>569</v>
      </c>
      <c r="F116" s="88">
        <v>43878</v>
      </c>
      <c r="G116" s="31">
        <v>900000000</v>
      </c>
      <c r="H116" s="21" t="s">
        <v>570</v>
      </c>
      <c r="I116" s="82"/>
      <c r="J116" s="82"/>
      <c r="K116" s="47">
        <v>43878</v>
      </c>
      <c r="L116" s="47">
        <v>44196</v>
      </c>
      <c r="M116" s="48" t="str">
        <f t="shared" si="2"/>
        <v>13%</v>
      </c>
    </row>
    <row r="117" spans="1:13" ht="72" x14ac:dyDescent="0.25">
      <c r="A117" s="54" t="s">
        <v>571</v>
      </c>
      <c r="B117" s="56" t="s">
        <v>244</v>
      </c>
      <c r="C117" s="32" t="s">
        <v>50</v>
      </c>
      <c r="D117" s="48" t="s">
        <v>174</v>
      </c>
      <c r="E117" s="81" t="s">
        <v>572</v>
      </c>
      <c r="F117" s="88">
        <v>43878</v>
      </c>
      <c r="G117" s="31">
        <v>22005000</v>
      </c>
      <c r="H117" s="21" t="s">
        <v>570</v>
      </c>
      <c r="I117" s="82"/>
      <c r="J117" s="82"/>
      <c r="K117" s="47">
        <v>43878</v>
      </c>
      <c r="L117" s="47">
        <v>44196</v>
      </c>
      <c r="M117" s="48" t="str">
        <f t="shared" si="2"/>
        <v>13%</v>
      </c>
    </row>
    <row r="118" spans="1:13" s="36" customFormat="1" ht="72" x14ac:dyDescent="0.25">
      <c r="A118" s="48" t="s">
        <v>573</v>
      </c>
      <c r="B118" s="46" t="s">
        <v>91</v>
      </c>
      <c r="C118" s="32" t="s">
        <v>574</v>
      </c>
      <c r="D118" s="48" t="s">
        <v>575</v>
      </c>
      <c r="E118" s="81" t="s">
        <v>576</v>
      </c>
      <c r="F118" s="88">
        <v>43879</v>
      </c>
      <c r="G118" s="31">
        <v>60000000</v>
      </c>
      <c r="H118" s="21" t="s">
        <v>216</v>
      </c>
      <c r="I118" s="99"/>
      <c r="J118" s="99"/>
      <c r="K118" s="47">
        <v>43880</v>
      </c>
      <c r="L118" s="47">
        <v>44183</v>
      </c>
      <c r="M118" s="48" t="str">
        <f t="shared" si="2"/>
        <v>13%</v>
      </c>
    </row>
    <row r="119" spans="1:13" ht="60" x14ac:dyDescent="0.25">
      <c r="A119" s="54" t="s">
        <v>577</v>
      </c>
      <c r="B119" s="56" t="s">
        <v>82</v>
      </c>
      <c r="C119" s="104" t="s">
        <v>578</v>
      </c>
      <c r="D119" s="48" t="s">
        <v>579</v>
      </c>
      <c r="E119" s="81" t="s">
        <v>580</v>
      </c>
      <c r="F119" s="88">
        <v>43879</v>
      </c>
      <c r="G119" s="31">
        <v>709986</v>
      </c>
      <c r="H119" s="21" t="s">
        <v>581</v>
      </c>
      <c r="I119" s="82"/>
      <c r="J119" s="82"/>
      <c r="K119" s="90">
        <v>43879</v>
      </c>
      <c r="L119" s="90">
        <v>44060</v>
      </c>
      <c r="M119" s="48" t="str">
        <f t="shared" si="2"/>
        <v>23%</v>
      </c>
    </row>
    <row r="120" spans="1:13" ht="48" x14ac:dyDescent="0.25">
      <c r="A120" s="54" t="s">
        <v>582</v>
      </c>
      <c r="B120" s="56" t="s">
        <v>583</v>
      </c>
      <c r="C120" s="104" t="s">
        <v>47</v>
      </c>
      <c r="D120" s="48" t="s">
        <v>192</v>
      </c>
      <c r="E120" s="81" t="s">
        <v>584</v>
      </c>
      <c r="F120" s="88">
        <v>43880</v>
      </c>
      <c r="G120" s="31">
        <v>341975065</v>
      </c>
      <c r="H120" s="21" t="s">
        <v>62</v>
      </c>
      <c r="I120" s="82"/>
      <c r="J120" s="82"/>
      <c r="K120" s="90">
        <v>43879</v>
      </c>
      <c r="L120" s="90">
        <v>44031</v>
      </c>
      <c r="M120" s="48" t="str">
        <f t="shared" si="2"/>
        <v>27%</v>
      </c>
    </row>
    <row r="121" spans="1:13" ht="48" x14ac:dyDescent="0.25">
      <c r="A121" s="54" t="s">
        <v>585</v>
      </c>
      <c r="B121" s="56" t="s">
        <v>586</v>
      </c>
      <c r="C121" s="104" t="s">
        <v>587</v>
      </c>
      <c r="D121" s="48" t="s">
        <v>196</v>
      </c>
      <c r="E121" s="81" t="s">
        <v>588</v>
      </c>
      <c r="F121" s="88">
        <v>43881</v>
      </c>
      <c r="G121" s="31">
        <v>18645029</v>
      </c>
      <c r="H121" s="21" t="s">
        <v>216</v>
      </c>
      <c r="I121" s="82"/>
      <c r="J121" s="82"/>
      <c r="K121" s="90">
        <v>43882</v>
      </c>
      <c r="L121" s="90">
        <v>44185</v>
      </c>
      <c r="M121" s="48" t="str">
        <f t="shared" si="2"/>
        <v>13%</v>
      </c>
    </row>
    <row r="122" spans="1:13" ht="48" x14ac:dyDescent="0.25">
      <c r="A122" s="54" t="s">
        <v>589</v>
      </c>
      <c r="B122" s="56" t="s">
        <v>586</v>
      </c>
      <c r="C122" s="104" t="s">
        <v>590</v>
      </c>
      <c r="D122" s="48" t="s">
        <v>195</v>
      </c>
      <c r="E122" s="81" t="s">
        <v>588</v>
      </c>
      <c r="F122" s="88">
        <v>43881</v>
      </c>
      <c r="G122" s="31">
        <v>18645029</v>
      </c>
      <c r="H122" s="21" t="s">
        <v>216</v>
      </c>
      <c r="I122" s="82"/>
      <c r="J122" s="82"/>
      <c r="K122" s="90">
        <v>43882</v>
      </c>
      <c r="L122" s="90">
        <v>44185</v>
      </c>
      <c r="M122" s="48" t="str">
        <f t="shared" si="2"/>
        <v>13%</v>
      </c>
    </row>
    <row r="123" spans="1:13" ht="72" x14ac:dyDescent="0.25">
      <c r="A123" s="54" t="s">
        <v>591</v>
      </c>
      <c r="B123" s="56" t="s">
        <v>462</v>
      </c>
      <c r="C123" s="104" t="s">
        <v>592</v>
      </c>
      <c r="D123" s="48" t="s">
        <v>189</v>
      </c>
      <c r="E123" s="81" t="s">
        <v>593</v>
      </c>
      <c r="F123" s="88">
        <v>43881</v>
      </c>
      <c r="G123" s="31">
        <v>277200000</v>
      </c>
      <c r="H123" s="21" t="s">
        <v>594</v>
      </c>
      <c r="I123" s="82"/>
      <c r="J123" s="82"/>
      <c r="K123" s="90">
        <v>43881</v>
      </c>
      <c r="L123" s="90">
        <v>44165</v>
      </c>
      <c r="M123" s="48" t="str">
        <f t="shared" si="2"/>
        <v>14%</v>
      </c>
    </row>
    <row r="124" spans="1:13" ht="36" x14ac:dyDescent="0.25">
      <c r="A124" s="54" t="s">
        <v>595</v>
      </c>
      <c r="B124" s="56" t="s">
        <v>74</v>
      </c>
      <c r="C124" s="104" t="s">
        <v>596</v>
      </c>
      <c r="D124" s="48" t="s">
        <v>597</v>
      </c>
      <c r="E124" s="81" t="s">
        <v>598</v>
      </c>
      <c r="F124" s="88">
        <v>43881</v>
      </c>
      <c r="G124" s="31">
        <v>40000000</v>
      </c>
      <c r="H124" s="21" t="s">
        <v>216</v>
      </c>
      <c r="I124" s="82"/>
      <c r="J124" s="82"/>
      <c r="K124" s="90">
        <v>43882</v>
      </c>
      <c r="L124" s="90">
        <v>44185</v>
      </c>
      <c r="M124" s="48" t="str">
        <f t="shared" si="2"/>
        <v>13%</v>
      </c>
    </row>
    <row r="125" spans="1:13" ht="48" x14ac:dyDescent="0.25">
      <c r="A125" s="84" t="s">
        <v>599</v>
      </c>
      <c r="B125" s="97" t="s">
        <v>490</v>
      </c>
      <c r="C125" s="109" t="s">
        <v>600</v>
      </c>
      <c r="D125" s="98" t="s">
        <v>155</v>
      </c>
      <c r="E125" s="81" t="s">
        <v>601</v>
      </c>
      <c r="F125" s="88">
        <v>43881</v>
      </c>
      <c r="G125" s="31">
        <v>293653325</v>
      </c>
      <c r="H125" s="21" t="s">
        <v>602</v>
      </c>
      <c r="I125" s="82"/>
      <c r="J125" s="82"/>
      <c r="K125" s="90">
        <v>43882</v>
      </c>
      <c r="L125" s="90">
        <v>44012</v>
      </c>
      <c r="M125" s="48" t="str">
        <f t="shared" si="2"/>
        <v>29%</v>
      </c>
    </row>
    <row r="126" spans="1:13" ht="60" x14ac:dyDescent="0.25">
      <c r="A126" s="84" t="s">
        <v>603</v>
      </c>
      <c r="B126" s="56" t="s">
        <v>82</v>
      </c>
      <c r="C126" s="104" t="s">
        <v>604</v>
      </c>
      <c r="D126" s="98" t="s">
        <v>71</v>
      </c>
      <c r="E126" s="81" t="s">
        <v>605</v>
      </c>
      <c r="F126" s="88">
        <v>43882</v>
      </c>
      <c r="G126" s="31">
        <v>48000000</v>
      </c>
      <c r="H126" s="21" t="s">
        <v>216</v>
      </c>
      <c r="I126" s="82"/>
      <c r="J126" s="82"/>
      <c r="K126" s="90">
        <v>43882</v>
      </c>
      <c r="L126" s="90">
        <v>44247</v>
      </c>
      <c r="M126" s="48" t="str">
        <f t="shared" si="2"/>
        <v>10%</v>
      </c>
    </row>
    <row r="127" spans="1:13" ht="48" x14ac:dyDescent="0.25">
      <c r="A127" s="54" t="s">
        <v>606</v>
      </c>
      <c r="B127" s="56" t="s">
        <v>583</v>
      </c>
      <c r="C127" s="104" t="s">
        <v>607</v>
      </c>
      <c r="D127" s="98" t="s">
        <v>608</v>
      </c>
      <c r="E127" s="81" t="s">
        <v>609</v>
      </c>
      <c r="F127" s="88">
        <v>43886</v>
      </c>
      <c r="G127" s="31">
        <v>18666000</v>
      </c>
      <c r="H127" s="21" t="s">
        <v>610</v>
      </c>
      <c r="I127" s="82"/>
      <c r="J127" s="82"/>
      <c r="K127" s="90">
        <v>43887</v>
      </c>
      <c r="L127" s="90">
        <v>44196</v>
      </c>
      <c r="M127" s="48" t="str">
        <f t="shared" si="2"/>
        <v>11%</v>
      </c>
    </row>
    <row r="128" spans="1:13" ht="48" x14ac:dyDescent="0.25">
      <c r="A128" s="84" t="s">
        <v>611</v>
      </c>
      <c r="B128" s="97" t="s">
        <v>244</v>
      </c>
      <c r="C128" s="104" t="s">
        <v>612</v>
      </c>
      <c r="D128" s="98" t="s">
        <v>202</v>
      </c>
      <c r="E128" s="81" t="s">
        <v>613</v>
      </c>
      <c r="F128" s="88">
        <v>43886</v>
      </c>
      <c r="G128" s="31">
        <v>1107625205</v>
      </c>
      <c r="H128" s="21" t="s">
        <v>216</v>
      </c>
      <c r="I128" s="82"/>
      <c r="J128" s="82"/>
      <c r="K128" s="90">
        <v>43887</v>
      </c>
      <c r="L128" s="90">
        <v>44190</v>
      </c>
      <c r="M128" s="48" t="str">
        <f t="shared" si="2"/>
        <v>11%</v>
      </c>
    </row>
    <row r="129" spans="1:13" ht="84" x14ac:dyDescent="0.25">
      <c r="A129" s="54" t="s">
        <v>614</v>
      </c>
      <c r="B129" s="56" t="s">
        <v>82</v>
      </c>
      <c r="C129" s="32" t="s">
        <v>600</v>
      </c>
      <c r="D129" s="48" t="s">
        <v>155</v>
      </c>
      <c r="E129" s="81" t="s">
        <v>615</v>
      </c>
      <c r="F129" s="88">
        <v>43886</v>
      </c>
      <c r="G129" s="31">
        <v>42957600</v>
      </c>
      <c r="H129" s="21" t="s">
        <v>216</v>
      </c>
      <c r="I129" s="82"/>
      <c r="J129" s="82"/>
      <c r="K129" s="47">
        <v>43889</v>
      </c>
      <c r="L129" s="47">
        <v>44192</v>
      </c>
      <c r="M129" s="48" t="str">
        <f t="shared" si="2"/>
        <v>10%</v>
      </c>
    </row>
    <row r="130" spans="1:13" ht="60" x14ac:dyDescent="0.25">
      <c r="A130" s="54" t="s">
        <v>616</v>
      </c>
      <c r="B130" s="56" t="s">
        <v>583</v>
      </c>
      <c r="C130" s="32" t="s">
        <v>617</v>
      </c>
      <c r="D130" s="48" t="s">
        <v>618</v>
      </c>
      <c r="E130" s="110" t="s">
        <v>619</v>
      </c>
      <c r="F130" s="88">
        <v>43888</v>
      </c>
      <c r="G130" s="31">
        <v>40000000</v>
      </c>
      <c r="H130" s="21" t="s">
        <v>216</v>
      </c>
      <c r="I130" s="82"/>
      <c r="J130" s="82"/>
      <c r="K130" s="47">
        <v>43889</v>
      </c>
      <c r="L130" s="47">
        <v>44192</v>
      </c>
      <c r="M130" s="48" t="str">
        <f t="shared" si="2"/>
        <v>10%</v>
      </c>
    </row>
    <row r="131" spans="1:13" ht="60" x14ac:dyDescent="0.25">
      <c r="A131" s="54" t="s">
        <v>620</v>
      </c>
      <c r="B131" s="56" t="s">
        <v>113</v>
      </c>
      <c r="C131" s="32" t="s">
        <v>621</v>
      </c>
      <c r="D131" s="48" t="s">
        <v>622</v>
      </c>
      <c r="E131" s="81" t="s">
        <v>605</v>
      </c>
      <c r="F131" s="88">
        <v>43888</v>
      </c>
      <c r="G131" s="31">
        <v>48000000</v>
      </c>
      <c r="H131" s="21" t="s">
        <v>216</v>
      </c>
      <c r="I131" s="82"/>
      <c r="J131" s="82"/>
      <c r="K131" s="47">
        <v>43891</v>
      </c>
      <c r="L131" s="47">
        <v>44196</v>
      </c>
      <c r="M131" s="48" t="str">
        <f t="shared" si="2"/>
        <v>10%</v>
      </c>
    </row>
    <row r="132" spans="1:13" ht="84" x14ac:dyDescent="0.25">
      <c r="A132" s="54" t="s">
        <v>623</v>
      </c>
      <c r="B132" s="56" t="s">
        <v>124</v>
      </c>
      <c r="C132" s="32" t="s">
        <v>624</v>
      </c>
      <c r="D132" s="48" t="s">
        <v>625</v>
      </c>
      <c r="E132" s="81" t="s">
        <v>626</v>
      </c>
      <c r="F132" s="88">
        <v>43888</v>
      </c>
      <c r="G132" s="31">
        <v>57750000</v>
      </c>
      <c r="H132" s="21" t="s">
        <v>216</v>
      </c>
      <c r="I132" s="82"/>
      <c r="J132" s="82"/>
      <c r="K132" s="47">
        <v>43889</v>
      </c>
      <c r="L132" s="47">
        <v>44192</v>
      </c>
      <c r="M132" s="48" t="str">
        <f t="shared" si="2"/>
        <v>10%</v>
      </c>
    </row>
    <row r="133" spans="1:13" ht="36" x14ac:dyDescent="0.25">
      <c r="A133" s="54" t="s">
        <v>627</v>
      </c>
      <c r="B133" s="56" t="s">
        <v>583</v>
      </c>
      <c r="C133" s="32" t="s">
        <v>628</v>
      </c>
      <c r="D133" s="48" t="s">
        <v>629</v>
      </c>
      <c r="E133" s="81" t="s">
        <v>619</v>
      </c>
      <c r="F133" s="88">
        <v>43888</v>
      </c>
      <c r="G133" s="31">
        <v>40000000</v>
      </c>
      <c r="H133" s="21" t="s">
        <v>216</v>
      </c>
      <c r="I133" s="82"/>
      <c r="J133" s="82"/>
      <c r="K133" s="47">
        <v>43891</v>
      </c>
      <c r="L133" s="47">
        <v>44196</v>
      </c>
      <c r="M133" s="48" t="str">
        <f t="shared" si="2"/>
        <v>10%</v>
      </c>
    </row>
    <row r="134" spans="1:13" ht="60" x14ac:dyDescent="0.25">
      <c r="A134" s="54" t="s">
        <v>630</v>
      </c>
      <c r="B134" s="56" t="s">
        <v>490</v>
      </c>
      <c r="C134" s="32" t="s">
        <v>631</v>
      </c>
      <c r="D134" s="48" t="s">
        <v>177</v>
      </c>
      <c r="E134" s="81" t="s">
        <v>632</v>
      </c>
      <c r="F134" s="88">
        <v>43889</v>
      </c>
      <c r="G134" s="31">
        <v>36533000</v>
      </c>
      <c r="H134" s="21" t="s">
        <v>216</v>
      </c>
      <c r="I134" s="82"/>
      <c r="J134" s="82"/>
      <c r="K134" s="47">
        <v>43891</v>
      </c>
      <c r="L134" s="47">
        <v>44195</v>
      </c>
      <c r="M134" s="48" t="str">
        <f t="shared" si="2"/>
        <v>10%</v>
      </c>
    </row>
    <row r="135" spans="1:13" ht="60" x14ac:dyDescent="0.25">
      <c r="A135" s="54" t="s">
        <v>633</v>
      </c>
      <c r="B135" s="56" t="s">
        <v>73</v>
      </c>
      <c r="C135" s="32" t="s">
        <v>634</v>
      </c>
      <c r="D135" s="48" t="s">
        <v>224</v>
      </c>
      <c r="E135" s="111" t="s">
        <v>635</v>
      </c>
      <c r="F135" s="88">
        <v>43889</v>
      </c>
      <c r="G135" s="31">
        <v>1560637500</v>
      </c>
      <c r="H135" s="21" t="s">
        <v>216</v>
      </c>
      <c r="I135" s="82"/>
      <c r="J135" s="82"/>
      <c r="K135" s="47">
        <v>43891</v>
      </c>
      <c r="L135" s="47">
        <v>44196</v>
      </c>
      <c r="M135" s="48" t="str">
        <f t="shared" si="2"/>
        <v>10%</v>
      </c>
    </row>
    <row r="136" spans="1:13" ht="72" x14ac:dyDescent="0.25">
      <c r="A136" s="54" t="s">
        <v>636</v>
      </c>
      <c r="B136" s="97" t="s">
        <v>244</v>
      </c>
      <c r="C136" s="20" t="s">
        <v>637</v>
      </c>
      <c r="D136" s="20" t="s">
        <v>164</v>
      </c>
      <c r="E136" s="81" t="s">
        <v>638</v>
      </c>
      <c r="F136" s="88">
        <v>43889</v>
      </c>
      <c r="G136" s="31">
        <v>655000000</v>
      </c>
      <c r="H136" s="21" t="s">
        <v>216</v>
      </c>
      <c r="I136" s="82"/>
      <c r="J136" s="82"/>
      <c r="K136" s="47">
        <v>43891</v>
      </c>
      <c r="L136" s="47">
        <v>44196</v>
      </c>
      <c r="M136" s="48" t="str">
        <f t="shared" si="2"/>
        <v>10%</v>
      </c>
    </row>
    <row r="137" spans="1:13" ht="84" x14ac:dyDescent="0.25">
      <c r="A137" s="54" t="s">
        <v>639</v>
      </c>
      <c r="B137" s="56" t="s">
        <v>73</v>
      </c>
      <c r="C137" s="104" t="s">
        <v>51</v>
      </c>
      <c r="D137" s="98" t="s">
        <v>70</v>
      </c>
      <c r="E137" s="81" t="s">
        <v>640</v>
      </c>
      <c r="F137" s="88">
        <v>43889</v>
      </c>
      <c r="G137" s="31">
        <v>900584162</v>
      </c>
      <c r="H137" s="21" t="s">
        <v>216</v>
      </c>
      <c r="I137" s="82"/>
      <c r="J137" s="82"/>
      <c r="K137" s="90">
        <v>43892</v>
      </c>
      <c r="L137" s="90">
        <v>44196</v>
      </c>
      <c r="M137" s="48" t="str">
        <f t="shared" si="2"/>
        <v>9%</v>
      </c>
    </row>
    <row r="138" spans="1:13" ht="48" x14ac:dyDescent="0.25">
      <c r="A138" s="54" t="s">
        <v>641</v>
      </c>
      <c r="B138" s="56" t="s">
        <v>124</v>
      </c>
      <c r="C138" s="104" t="s">
        <v>642</v>
      </c>
      <c r="D138" s="98" t="s">
        <v>254</v>
      </c>
      <c r="E138" s="81" t="s">
        <v>643</v>
      </c>
      <c r="F138" s="88">
        <v>43889</v>
      </c>
      <c r="G138" s="31">
        <v>515508000</v>
      </c>
      <c r="H138" s="21" t="s">
        <v>216</v>
      </c>
      <c r="I138" s="82"/>
      <c r="J138" s="82"/>
      <c r="K138" s="90">
        <v>43892</v>
      </c>
      <c r="L138" s="90">
        <v>44196</v>
      </c>
      <c r="M138" s="48" t="str">
        <f t="shared" si="2"/>
        <v>9%</v>
      </c>
    </row>
    <row r="139" spans="1:13" ht="96" x14ac:dyDescent="0.25">
      <c r="A139" s="54" t="s">
        <v>644</v>
      </c>
      <c r="B139" s="56" t="s">
        <v>82</v>
      </c>
      <c r="C139" s="104" t="s">
        <v>645</v>
      </c>
      <c r="D139" s="98" t="s">
        <v>167</v>
      </c>
      <c r="E139" s="81" t="s">
        <v>646</v>
      </c>
      <c r="F139" s="88">
        <v>43889</v>
      </c>
      <c r="G139" s="31">
        <v>49294560</v>
      </c>
      <c r="H139" s="21" t="s">
        <v>216</v>
      </c>
      <c r="I139" s="82"/>
      <c r="J139" s="82"/>
      <c r="K139" s="90">
        <v>43891</v>
      </c>
      <c r="L139" s="90">
        <v>44196</v>
      </c>
      <c r="M139" s="48" t="str">
        <f t="shared" si="2"/>
        <v>10%</v>
      </c>
    </row>
    <row r="140" spans="1:13" ht="72" x14ac:dyDescent="0.25">
      <c r="A140" s="54" t="s">
        <v>647</v>
      </c>
      <c r="B140" s="56" t="s">
        <v>82</v>
      </c>
      <c r="C140" s="104" t="s">
        <v>648</v>
      </c>
      <c r="D140" s="98" t="s">
        <v>119</v>
      </c>
      <c r="E140" s="81" t="s">
        <v>649</v>
      </c>
      <c r="F140" s="88">
        <v>43889</v>
      </c>
      <c r="G140" s="31">
        <v>2164740</v>
      </c>
      <c r="H140" s="21" t="s">
        <v>650</v>
      </c>
      <c r="I140" s="82"/>
      <c r="J140" s="82"/>
      <c r="K140" s="90">
        <v>43891</v>
      </c>
      <c r="L140" s="90">
        <v>45351</v>
      </c>
      <c r="M140" s="48" t="str">
        <f t="shared" si="2"/>
        <v>2%</v>
      </c>
    </row>
    <row r="141" spans="1:13" ht="48" x14ac:dyDescent="0.25">
      <c r="A141" s="54" t="s">
        <v>651</v>
      </c>
      <c r="B141" s="56" t="s">
        <v>82</v>
      </c>
      <c r="C141" s="104" t="s">
        <v>652</v>
      </c>
      <c r="D141" s="98" t="s">
        <v>653</v>
      </c>
      <c r="E141" s="81" t="s">
        <v>654</v>
      </c>
      <c r="F141" s="88">
        <v>43892</v>
      </c>
      <c r="G141" s="31">
        <v>2112462</v>
      </c>
      <c r="H141" s="21" t="s">
        <v>581</v>
      </c>
      <c r="I141" s="82"/>
      <c r="J141" s="82"/>
      <c r="K141" s="90">
        <v>43892</v>
      </c>
      <c r="L141" s="90">
        <v>44075</v>
      </c>
      <c r="M141" s="48" t="str">
        <f t="shared" si="2"/>
        <v>15%</v>
      </c>
    </row>
    <row r="142" spans="1:13" ht="60" x14ac:dyDescent="0.25">
      <c r="A142" s="54" t="s">
        <v>655</v>
      </c>
      <c r="B142" s="56" t="s">
        <v>417</v>
      </c>
      <c r="C142" s="112" t="s">
        <v>656</v>
      </c>
      <c r="D142" s="98" t="s">
        <v>205</v>
      </c>
      <c r="E142" s="81" t="s">
        <v>657</v>
      </c>
      <c r="F142" s="88">
        <v>43892</v>
      </c>
      <c r="G142" s="31">
        <v>15000000</v>
      </c>
      <c r="H142" s="21" t="s">
        <v>213</v>
      </c>
      <c r="I142" s="82"/>
      <c r="J142" s="82"/>
      <c r="K142" s="90">
        <v>43893</v>
      </c>
      <c r="L142" s="90">
        <v>43984</v>
      </c>
      <c r="M142" s="48" t="str">
        <f t="shared" si="2"/>
        <v>30%</v>
      </c>
    </row>
    <row r="143" spans="1:13" ht="60" x14ac:dyDescent="0.25">
      <c r="A143" s="84" t="s">
        <v>658</v>
      </c>
      <c r="B143" s="97" t="s">
        <v>124</v>
      </c>
      <c r="C143" s="113" t="s">
        <v>659</v>
      </c>
      <c r="D143" s="98" t="s">
        <v>660</v>
      </c>
      <c r="E143" s="81" t="s">
        <v>661</v>
      </c>
      <c r="F143" s="88">
        <v>43893</v>
      </c>
      <c r="G143" s="31">
        <v>6926897078</v>
      </c>
      <c r="H143" s="21" t="s">
        <v>610</v>
      </c>
      <c r="I143" s="82"/>
      <c r="J143" s="82"/>
      <c r="K143" s="90">
        <v>43893</v>
      </c>
      <c r="L143" s="90">
        <v>44196</v>
      </c>
      <c r="M143" s="48" t="str">
        <f t="shared" si="2"/>
        <v>9%</v>
      </c>
    </row>
    <row r="144" spans="1:13" ht="48" x14ac:dyDescent="0.25">
      <c r="A144" s="54" t="s">
        <v>662</v>
      </c>
      <c r="B144" s="56" t="s">
        <v>663</v>
      </c>
      <c r="C144" s="112" t="s">
        <v>664</v>
      </c>
      <c r="D144" s="98" t="s">
        <v>665</v>
      </c>
      <c r="E144" s="81" t="s">
        <v>666</v>
      </c>
      <c r="F144" s="88">
        <v>43893</v>
      </c>
      <c r="G144" s="31">
        <v>58300000</v>
      </c>
      <c r="H144" s="21" t="s">
        <v>667</v>
      </c>
      <c r="I144" s="82"/>
      <c r="J144" s="82"/>
      <c r="K144" s="90">
        <v>43894</v>
      </c>
      <c r="L144" s="90">
        <v>44196</v>
      </c>
      <c r="M144" s="48" t="str">
        <f t="shared" si="2"/>
        <v>9%</v>
      </c>
    </row>
    <row r="145" spans="1:13" ht="108" x14ac:dyDescent="0.25">
      <c r="A145" s="84" t="s">
        <v>668</v>
      </c>
      <c r="B145" s="97" t="s">
        <v>124</v>
      </c>
      <c r="C145" s="113" t="s">
        <v>669</v>
      </c>
      <c r="D145" s="98" t="s">
        <v>660</v>
      </c>
      <c r="E145" s="81" t="s">
        <v>670</v>
      </c>
      <c r="F145" s="88">
        <v>43893</v>
      </c>
      <c r="G145" s="31">
        <v>16009245206</v>
      </c>
      <c r="H145" s="21" t="s">
        <v>610</v>
      </c>
      <c r="I145" s="82"/>
      <c r="J145" s="82"/>
      <c r="K145" s="90">
        <v>43893</v>
      </c>
      <c r="L145" s="90">
        <v>44196</v>
      </c>
      <c r="M145" s="48" t="str">
        <f t="shared" si="2"/>
        <v>9%</v>
      </c>
    </row>
    <row r="146" spans="1:13" ht="48" x14ac:dyDescent="0.25">
      <c r="A146" s="84" t="s">
        <v>671</v>
      </c>
      <c r="B146" s="97" t="s">
        <v>462</v>
      </c>
      <c r="C146" s="113" t="s">
        <v>672</v>
      </c>
      <c r="D146" s="114" t="s">
        <v>192</v>
      </c>
      <c r="E146" s="81" t="s">
        <v>673</v>
      </c>
      <c r="F146" s="88">
        <v>43894</v>
      </c>
      <c r="G146" s="31">
        <v>700648200</v>
      </c>
      <c r="H146" s="21" t="s">
        <v>64</v>
      </c>
      <c r="I146" s="82"/>
      <c r="J146" s="82"/>
      <c r="K146" s="90">
        <v>43895</v>
      </c>
      <c r="L146" s="90">
        <v>44169</v>
      </c>
      <c r="M146" s="48" t="str">
        <f t="shared" si="2"/>
        <v>9%</v>
      </c>
    </row>
    <row r="147" spans="1:13" ht="48" x14ac:dyDescent="0.25">
      <c r="A147" s="54" t="s">
        <v>674</v>
      </c>
      <c r="B147" s="56" t="s">
        <v>675</v>
      </c>
      <c r="C147" s="112" t="s">
        <v>676</v>
      </c>
      <c r="D147" s="98" t="s">
        <v>677</v>
      </c>
      <c r="E147" s="81" t="s">
        <v>678</v>
      </c>
      <c r="F147" s="88">
        <v>43894</v>
      </c>
      <c r="G147" s="31">
        <v>70000000</v>
      </c>
      <c r="H147" s="21" t="s">
        <v>679</v>
      </c>
      <c r="I147" s="82"/>
      <c r="J147" s="82"/>
      <c r="K147" s="90">
        <v>43896</v>
      </c>
      <c r="L147" s="90">
        <v>44196</v>
      </c>
      <c r="M147" s="48" t="str">
        <f t="shared" si="2"/>
        <v>8%</v>
      </c>
    </row>
    <row r="148" spans="1:13" ht="84" x14ac:dyDescent="0.25">
      <c r="A148" s="84" t="s">
        <v>680</v>
      </c>
      <c r="B148" s="97" t="s">
        <v>583</v>
      </c>
      <c r="C148" s="113" t="s">
        <v>681</v>
      </c>
      <c r="D148" s="98" t="s">
        <v>66</v>
      </c>
      <c r="E148" s="81" t="s">
        <v>682</v>
      </c>
      <c r="F148" s="88">
        <v>43895</v>
      </c>
      <c r="G148" s="31">
        <v>6991169341</v>
      </c>
      <c r="H148" s="21" t="s">
        <v>683</v>
      </c>
      <c r="I148" s="82"/>
      <c r="J148" s="82"/>
      <c r="K148" s="90">
        <v>43896</v>
      </c>
      <c r="L148" s="90">
        <v>44165</v>
      </c>
      <c r="M148" s="48" t="str">
        <f t="shared" si="2"/>
        <v>9%</v>
      </c>
    </row>
    <row r="149" spans="1:13" ht="60" x14ac:dyDescent="0.25">
      <c r="A149" s="54" t="s">
        <v>684</v>
      </c>
      <c r="B149" s="56" t="s">
        <v>124</v>
      </c>
      <c r="C149" s="115" t="s">
        <v>685</v>
      </c>
      <c r="D149" s="48" t="s">
        <v>686</v>
      </c>
      <c r="E149" s="81" t="s">
        <v>687</v>
      </c>
      <c r="F149" s="88">
        <v>43899</v>
      </c>
      <c r="G149" s="31">
        <v>48375000</v>
      </c>
      <c r="H149" s="21" t="s">
        <v>688</v>
      </c>
      <c r="I149" s="82"/>
      <c r="J149" s="82"/>
      <c r="K149" s="47">
        <v>43900</v>
      </c>
      <c r="L149" s="47">
        <v>44196</v>
      </c>
      <c r="M149" s="48" t="str">
        <f t="shared" si="2"/>
        <v>7%</v>
      </c>
    </row>
    <row r="150" spans="1:13" ht="60" x14ac:dyDescent="0.25">
      <c r="A150" s="54" t="s">
        <v>689</v>
      </c>
      <c r="B150" s="56" t="s">
        <v>244</v>
      </c>
      <c r="C150" s="115" t="s">
        <v>690</v>
      </c>
      <c r="D150" s="48" t="s">
        <v>691</v>
      </c>
      <c r="E150" s="81" t="s">
        <v>692</v>
      </c>
      <c r="F150" s="88">
        <v>43899</v>
      </c>
      <c r="G150" s="31">
        <v>33250000</v>
      </c>
      <c r="H150" s="21" t="s">
        <v>693</v>
      </c>
      <c r="I150" s="82"/>
      <c r="J150" s="82"/>
      <c r="K150" s="47">
        <v>43899</v>
      </c>
      <c r="L150" s="47">
        <v>44188</v>
      </c>
      <c r="M150" s="48" t="str">
        <f t="shared" si="2"/>
        <v>7%</v>
      </c>
    </row>
    <row r="151" spans="1:13" ht="48" x14ac:dyDescent="0.25">
      <c r="A151" s="54" t="s">
        <v>694</v>
      </c>
      <c r="B151" s="56" t="s">
        <v>93</v>
      </c>
      <c r="C151" s="115" t="s">
        <v>127</v>
      </c>
      <c r="D151" s="48" t="s">
        <v>126</v>
      </c>
      <c r="E151" s="81" t="s">
        <v>695</v>
      </c>
      <c r="F151" s="88">
        <v>43899</v>
      </c>
      <c r="G151" s="31">
        <v>410633300</v>
      </c>
      <c r="H151" s="21" t="s">
        <v>696</v>
      </c>
      <c r="I151" s="82"/>
      <c r="J151" s="82"/>
      <c r="K151" s="47">
        <v>43901</v>
      </c>
      <c r="L151" s="47">
        <v>44196</v>
      </c>
      <c r="M151" s="48" t="str">
        <f t="shared" si="2"/>
        <v>6%</v>
      </c>
    </row>
    <row r="152" spans="1:13" ht="48" x14ac:dyDescent="0.25">
      <c r="A152" s="54" t="s">
        <v>697</v>
      </c>
      <c r="B152" s="56" t="s">
        <v>82</v>
      </c>
      <c r="C152" s="115" t="s">
        <v>698</v>
      </c>
      <c r="D152" s="48" t="s">
        <v>209</v>
      </c>
      <c r="E152" s="81" t="s">
        <v>699</v>
      </c>
      <c r="F152" s="88">
        <v>43901</v>
      </c>
      <c r="G152" s="31">
        <v>3971412</v>
      </c>
      <c r="H152" s="21" t="s">
        <v>581</v>
      </c>
      <c r="I152" s="82"/>
      <c r="J152" s="82"/>
      <c r="K152" s="47">
        <v>43901</v>
      </c>
      <c r="L152" s="47">
        <v>44084</v>
      </c>
      <c r="M152" s="48" t="str">
        <f t="shared" si="2"/>
        <v>10%</v>
      </c>
    </row>
    <row r="153" spans="1:13" ht="60" x14ac:dyDescent="0.25">
      <c r="A153" s="54" t="s">
        <v>700</v>
      </c>
      <c r="B153" s="56" t="s">
        <v>462</v>
      </c>
      <c r="C153" s="115" t="s">
        <v>701</v>
      </c>
      <c r="D153" s="48" t="s">
        <v>225</v>
      </c>
      <c r="E153" s="81" t="s">
        <v>702</v>
      </c>
      <c r="F153" s="88">
        <v>43901</v>
      </c>
      <c r="G153" s="31">
        <v>1628700000</v>
      </c>
      <c r="H153" s="21" t="s">
        <v>703</v>
      </c>
      <c r="I153" s="82"/>
      <c r="J153" s="82"/>
      <c r="K153" s="47">
        <v>43903</v>
      </c>
      <c r="L153" s="47">
        <v>44165</v>
      </c>
      <c r="M153" s="48" t="str">
        <f t="shared" si="2"/>
        <v>6%</v>
      </c>
    </row>
    <row r="154" spans="1:13" ht="60" x14ac:dyDescent="0.25">
      <c r="A154" s="84" t="s">
        <v>704</v>
      </c>
      <c r="B154" s="97" t="s">
        <v>462</v>
      </c>
      <c r="C154" s="113" t="s">
        <v>705</v>
      </c>
      <c r="D154" s="98" t="s">
        <v>185</v>
      </c>
      <c r="E154" s="81" t="s">
        <v>706</v>
      </c>
      <c r="F154" s="88">
        <v>43901</v>
      </c>
      <c r="G154" s="31">
        <v>140705399</v>
      </c>
      <c r="H154" s="21" t="s">
        <v>217</v>
      </c>
      <c r="I154" s="82"/>
      <c r="J154" s="82"/>
      <c r="K154" s="90">
        <v>43907</v>
      </c>
      <c r="L154" s="90">
        <v>44196</v>
      </c>
      <c r="M154" s="48" t="str">
        <f t="shared" si="2"/>
        <v>4%</v>
      </c>
    </row>
    <row r="155" spans="1:13" ht="60" x14ac:dyDescent="0.25">
      <c r="A155" s="54" t="s">
        <v>707</v>
      </c>
      <c r="B155" s="56" t="s">
        <v>462</v>
      </c>
      <c r="C155" s="115" t="s">
        <v>708</v>
      </c>
      <c r="D155" s="48"/>
      <c r="E155" s="81" t="s">
        <v>709</v>
      </c>
      <c r="F155" s="88">
        <v>43901</v>
      </c>
      <c r="G155" s="31">
        <v>75075000</v>
      </c>
      <c r="H155" s="21" t="s">
        <v>289</v>
      </c>
      <c r="I155" s="82"/>
      <c r="J155" s="82"/>
      <c r="K155" s="47">
        <v>43902</v>
      </c>
      <c r="L155" s="47">
        <v>43916</v>
      </c>
      <c r="M155" s="48" t="str">
        <f t="shared" si="2"/>
        <v>100%</v>
      </c>
    </row>
    <row r="156" spans="1:13" ht="84" x14ac:dyDescent="0.25">
      <c r="A156" s="54" t="s">
        <v>710</v>
      </c>
      <c r="B156" s="56" t="s">
        <v>490</v>
      </c>
      <c r="C156" s="116" t="s">
        <v>711</v>
      </c>
      <c r="D156" s="117" t="s">
        <v>712</v>
      </c>
      <c r="E156" s="81" t="s">
        <v>713</v>
      </c>
      <c r="F156" s="88">
        <v>43903</v>
      </c>
      <c r="G156" s="31">
        <v>45600000</v>
      </c>
      <c r="H156" s="21" t="s">
        <v>714</v>
      </c>
      <c r="I156" s="82"/>
      <c r="J156" s="82"/>
      <c r="K156" s="29">
        <v>43907</v>
      </c>
      <c r="L156" s="29">
        <v>44196</v>
      </c>
      <c r="M156" s="48" t="str">
        <f t="shared" ref="M156:M174" si="3">IF((ROUND((($N$2-$K156)/(EDATE($L156,0)-$K156)*100),2))&gt;100,"100%",CONCATENATE((ROUND((($N$2-$K156)/(EDATE($L156,0)-$K156)*100),0)),"%"))</f>
        <v>4%</v>
      </c>
    </row>
    <row r="157" spans="1:13" ht="84" x14ac:dyDescent="0.25">
      <c r="A157" s="84" t="s">
        <v>715</v>
      </c>
      <c r="B157" s="60" t="s">
        <v>490</v>
      </c>
      <c r="C157" s="113" t="s">
        <v>716</v>
      </c>
      <c r="D157" s="98" t="s">
        <v>717</v>
      </c>
      <c r="E157" s="81" t="s">
        <v>718</v>
      </c>
      <c r="F157" s="88">
        <v>43903</v>
      </c>
      <c r="G157" s="31">
        <v>45600000</v>
      </c>
      <c r="H157" s="21" t="s">
        <v>714</v>
      </c>
      <c r="I157" s="82"/>
      <c r="J157" s="82"/>
      <c r="K157" s="118">
        <v>43907</v>
      </c>
      <c r="L157" s="118">
        <v>44196</v>
      </c>
      <c r="M157" s="48" t="str">
        <f t="shared" si="3"/>
        <v>4%</v>
      </c>
    </row>
    <row r="158" spans="1:13" ht="60" x14ac:dyDescent="0.25">
      <c r="A158" s="54" t="s">
        <v>719</v>
      </c>
      <c r="B158" s="56" t="s">
        <v>244</v>
      </c>
      <c r="C158" s="115" t="s">
        <v>720</v>
      </c>
      <c r="D158" s="48" t="s">
        <v>721</v>
      </c>
      <c r="E158" s="81" t="s">
        <v>722</v>
      </c>
      <c r="F158" s="88">
        <v>43904</v>
      </c>
      <c r="G158" s="31">
        <v>42750000</v>
      </c>
      <c r="H158" s="21" t="s">
        <v>693</v>
      </c>
      <c r="I158" s="82"/>
      <c r="J158" s="82"/>
      <c r="K158" s="47">
        <v>43906</v>
      </c>
      <c r="L158" s="47">
        <v>44195</v>
      </c>
      <c r="M158" s="48" t="str">
        <f t="shared" si="3"/>
        <v>5%</v>
      </c>
    </row>
    <row r="159" spans="1:13" ht="48" x14ac:dyDescent="0.25">
      <c r="A159" s="54" t="s">
        <v>723</v>
      </c>
      <c r="B159" s="56" t="s">
        <v>113</v>
      </c>
      <c r="C159" s="115" t="s">
        <v>724</v>
      </c>
      <c r="D159" s="48" t="s">
        <v>725</v>
      </c>
      <c r="E159" s="81" t="s">
        <v>726</v>
      </c>
      <c r="F159" s="88">
        <v>43904</v>
      </c>
      <c r="G159" s="31">
        <v>45600000</v>
      </c>
      <c r="H159" s="21" t="s">
        <v>714</v>
      </c>
      <c r="I159" s="82"/>
      <c r="J159" s="82"/>
      <c r="K159" s="119">
        <v>43907</v>
      </c>
      <c r="L159" s="119">
        <v>44196</v>
      </c>
      <c r="M159" s="48" t="str">
        <f t="shared" si="3"/>
        <v>4%</v>
      </c>
    </row>
    <row r="160" spans="1:13" ht="60" x14ac:dyDescent="0.25">
      <c r="A160" s="54" t="s">
        <v>727</v>
      </c>
      <c r="B160" s="56" t="s">
        <v>490</v>
      </c>
      <c r="C160" s="115" t="s">
        <v>728</v>
      </c>
      <c r="D160" s="48" t="s">
        <v>729</v>
      </c>
      <c r="E160" s="81" t="s">
        <v>730</v>
      </c>
      <c r="F160" s="88">
        <v>43904</v>
      </c>
      <c r="G160" s="31">
        <v>45600000</v>
      </c>
      <c r="H160" s="21" t="s">
        <v>714</v>
      </c>
      <c r="I160" s="82"/>
      <c r="J160" s="82"/>
      <c r="K160" s="119">
        <v>43907</v>
      </c>
      <c r="L160" s="119">
        <v>44196</v>
      </c>
      <c r="M160" s="48" t="str">
        <f t="shared" si="3"/>
        <v>4%</v>
      </c>
    </row>
    <row r="161" spans="1:13" ht="84" x14ac:dyDescent="0.25">
      <c r="A161" s="84" t="s">
        <v>731</v>
      </c>
      <c r="B161" s="97" t="s">
        <v>490</v>
      </c>
      <c r="C161" s="113" t="s">
        <v>732</v>
      </c>
      <c r="D161" s="98" t="s">
        <v>733</v>
      </c>
      <c r="E161" s="81" t="s">
        <v>713</v>
      </c>
      <c r="F161" s="88">
        <v>43904</v>
      </c>
      <c r="G161" s="31">
        <v>45600000</v>
      </c>
      <c r="H161" s="21" t="s">
        <v>714</v>
      </c>
      <c r="I161" s="82"/>
      <c r="J161" s="82"/>
      <c r="K161" s="120">
        <v>43907</v>
      </c>
      <c r="L161" s="120">
        <v>44196</v>
      </c>
      <c r="M161" s="48" t="str">
        <f t="shared" si="3"/>
        <v>4%</v>
      </c>
    </row>
    <row r="162" spans="1:13" ht="84" x14ac:dyDescent="0.25">
      <c r="A162" s="84" t="s">
        <v>734</v>
      </c>
      <c r="B162" s="97" t="s">
        <v>490</v>
      </c>
      <c r="C162" s="113" t="s">
        <v>735</v>
      </c>
      <c r="D162" s="98" t="s">
        <v>204</v>
      </c>
      <c r="E162" s="81" t="s">
        <v>736</v>
      </c>
      <c r="F162" s="88">
        <v>43904</v>
      </c>
      <c r="G162" s="31">
        <v>35625000</v>
      </c>
      <c r="H162" s="21" t="s">
        <v>714</v>
      </c>
      <c r="I162" s="82"/>
      <c r="J162" s="82"/>
      <c r="K162" s="120">
        <v>43907</v>
      </c>
      <c r="L162" s="120">
        <v>44196</v>
      </c>
      <c r="M162" s="48" t="str">
        <f t="shared" si="3"/>
        <v>4%</v>
      </c>
    </row>
    <row r="163" spans="1:13" ht="84" x14ac:dyDescent="0.25">
      <c r="A163" s="84" t="s">
        <v>737</v>
      </c>
      <c r="B163" s="97" t="s">
        <v>490</v>
      </c>
      <c r="C163" s="113" t="s">
        <v>738</v>
      </c>
      <c r="D163" s="98" t="s">
        <v>739</v>
      </c>
      <c r="E163" s="81" t="s">
        <v>740</v>
      </c>
      <c r="F163" s="88">
        <v>43906</v>
      </c>
      <c r="G163" s="31">
        <v>45600000</v>
      </c>
      <c r="H163" s="21" t="s">
        <v>714</v>
      </c>
      <c r="I163" s="82"/>
      <c r="J163" s="82"/>
      <c r="K163" s="120">
        <v>43907</v>
      </c>
      <c r="L163" s="120">
        <v>44196</v>
      </c>
      <c r="M163" s="48" t="str">
        <f t="shared" si="3"/>
        <v>4%</v>
      </c>
    </row>
    <row r="164" spans="1:13" ht="84" x14ac:dyDescent="0.25">
      <c r="A164" s="84" t="s">
        <v>741</v>
      </c>
      <c r="B164" s="97" t="s">
        <v>490</v>
      </c>
      <c r="C164" s="113" t="s">
        <v>742</v>
      </c>
      <c r="D164" s="98" t="s">
        <v>743</v>
      </c>
      <c r="E164" s="81" t="s">
        <v>713</v>
      </c>
      <c r="F164" s="88">
        <v>43877</v>
      </c>
      <c r="G164" s="31">
        <v>45600000</v>
      </c>
      <c r="H164" s="21" t="s">
        <v>714</v>
      </c>
      <c r="I164" s="82"/>
      <c r="J164" s="82"/>
      <c r="K164" s="120">
        <v>43907</v>
      </c>
      <c r="L164" s="120">
        <v>44196</v>
      </c>
      <c r="M164" s="48" t="str">
        <f t="shared" si="3"/>
        <v>4%</v>
      </c>
    </row>
    <row r="165" spans="1:13" ht="84" x14ac:dyDescent="0.25">
      <c r="A165" s="54" t="s">
        <v>744</v>
      </c>
      <c r="B165" s="56" t="s">
        <v>567</v>
      </c>
      <c r="C165" s="115" t="s">
        <v>745</v>
      </c>
      <c r="D165" s="48" t="s">
        <v>746</v>
      </c>
      <c r="E165" s="81" t="s">
        <v>713</v>
      </c>
      <c r="F165" s="88">
        <v>43906</v>
      </c>
      <c r="G165" s="31">
        <v>780000000</v>
      </c>
      <c r="H165" s="21" t="s">
        <v>747</v>
      </c>
      <c r="I165" s="82"/>
      <c r="J165" s="82"/>
      <c r="K165" s="47">
        <v>43907</v>
      </c>
      <c r="L165" s="47">
        <v>44187</v>
      </c>
      <c r="M165" s="48" t="str">
        <f t="shared" si="3"/>
        <v>5%</v>
      </c>
    </row>
    <row r="166" spans="1:13" ht="48" x14ac:dyDescent="0.25">
      <c r="A166" s="84" t="s">
        <v>748</v>
      </c>
      <c r="B166" s="97" t="s">
        <v>490</v>
      </c>
      <c r="C166" s="113" t="s">
        <v>749</v>
      </c>
      <c r="D166" s="98" t="s">
        <v>200</v>
      </c>
      <c r="E166" s="81" t="s">
        <v>750</v>
      </c>
      <c r="F166" s="88">
        <v>43906</v>
      </c>
      <c r="G166" s="31">
        <v>45600000</v>
      </c>
      <c r="H166" s="21" t="s">
        <v>714</v>
      </c>
      <c r="I166" s="82"/>
      <c r="J166" s="82"/>
      <c r="K166" s="90">
        <v>43907</v>
      </c>
      <c r="L166" s="90">
        <v>44196</v>
      </c>
      <c r="M166" s="48" t="str">
        <f t="shared" si="3"/>
        <v>4%</v>
      </c>
    </row>
    <row r="167" spans="1:13" ht="60" x14ac:dyDescent="0.25">
      <c r="A167" s="54" t="s">
        <v>751</v>
      </c>
      <c r="B167" s="56" t="s">
        <v>244</v>
      </c>
      <c r="C167" s="115" t="s">
        <v>243</v>
      </c>
      <c r="D167" s="48" t="s">
        <v>262</v>
      </c>
      <c r="E167" s="81" t="s">
        <v>752</v>
      </c>
      <c r="F167" s="88">
        <v>43906</v>
      </c>
      <c r="G167" s="31">
        <v>513375867</v>
      </c>
      <c r="H167" s="21" t="s">
        <v>753</v>
      </c>
      <c r="I167" s="82"/>
      <c r="J167" s="82"/>
      <c r="K167" s="47">
        <v>43907</v>
      </c>
      <c r="L167" s="47">
        <v>44196</v>
      </c>
      <c r="M167" s="48" t="str">
        <f t="shared" si="3"/>
        <v>4%</v>
      </c>
    </row>
    <row r="168" spans="1:13" ht="84" x14ac:dyDescent="0.25">
      <c r="A168" s="84" t="s">
        <v>754</v>
      </c>
      <c r="B168" s="97" t="s">
        <v>490</v>
      </c>
      <c r="C168" s="113" t="s">
        <v>755</v>
      </c>
      <c r="D168" s="98" t="s">
        <v>206</v>
      </c>
      <c r="E168" s="81" t="s">
        <v>756</v>
      </c>
      <c r="F168" s="88">
        <v>43906</v>
      </c>
      <c r="G168" s="31">
        <v>35625000</v>
      </c>
      <c r="H168" s="21" t="s">
        <v>714</v>
      </c>
      <c r="I168" s="82"/>
      <c r="J168" s="82"/>
      <c r="K168" s="90">
        <v>43907</v>
      </c>
      <c r="L168" s="90">
        <v>44196</v>
      </c>
      <c r="M168" s="48" t="str">
        <f t="shared" si="3"/>
        <v>4%</v>
      </c>
    </row>
    <row r="169" spans="1:13" ht="48" x14ac:dyDescent="0.25">
      <c r="A169" s="84" t="s">
        <v>757</v>
      </c>
      <c r="B169" s="97" t="s">
        <v>244</v>
      </c>
      <c r="C169" s="113" t="s">
        <v>758</v>
      </c>
      <c r="D169" s="98" t="s">
        <v>125</v>
      </c>
      <c r="E169" s="81" t="s">
        <v>759</v>
      </c>
      <c r="F169" s="88">
        <v>43908</v>
      </c>
      <c r="G169" s="31">
        <v>1550000000</v>
      </c>
      <c r="H169" s="21" t="s">
        <v>218</v>
      </c>
      <c r="I169" s="82"/>
      <c r="J169" s="82"/>
      <c r="K169" s="90">
        <v>43909</v>
      </c>
      <c r="L169" s="90">
        <v>44196</v>
      </c>
      <c r="M169" s="48" t="str">
        <f t="shared" si="3"/>
        <v>4%</v>
      </c>
    </row>
    <row r="170" spans="1:13" ht="48" x14ac:dyDescent="0.25">
      <c r="A170" s="54" t="s">
        <v>760</v>
      </c>
      <c r="B170" s="56" t="s">
        <v>113</v>
      </c>
      <c r="C170" s="115" t="s">
        <v>761</v>
      </c>
      <c r="D170" s="48" t="s">
        <v>253</v>
      </c>
      <c r="E170" s="81" t="s">
        <v>762</v>
      </c>
      <c r="F170" s="88">
        <v>43909</v>
      </c>
      <c r="G170" s="31">
        <v>5244187</v>
      </c>
      <c r="H170" s="21" t="s">
        <v>763</v>
      </c>
      <c r="I170" s="82"/>
      <c r="J170" s="82"/>
      <c r="K170" s="47">
        <v>43910</v>
      </c>
      <c r="L170" s="47">
        <v>44196</v>
      </c>
      <c r="M170" s="48" t="str">
        <f t="shared" si="3"/>
        <v>3%</v>
      </c>
    </row>
    <row r="171" spans="1:13" ht="48" x14ac:dyDescent="0.25">
      <c r="A171" s="54" t="s">
        <v>764</v>
      </c>
      <c r="B171" s="56" t="s">
        <v>124</v>
      </c>
      <c r="C171" s="115" t="s">
        <v>765</v>
      </c>
      <c r="D171" s="48" t="s">
        <v>766</v>
      </c>
      <c r="E171" s="81" t="s">
        <v>767</v>
      </c>
      <c r="F171" s="88">
        <v>43909</v>
      </c>
      <c r="G171" s="31">
        <v>31500000</v>
      </c>
      <c r="H171" s="21" t="s">
        <v>763</v>
      </c>
      <c r="I171" s="82"/>
      <c r="J171" s="82"/>
      <c r="K171" s="47">
        <v>43909</v>
      </c>
      <c r="L171" s="47">
        <v>44196</v>
      </c>
      <c r="M171" s="48" t="str">
        <f t="shared" si="3"/>
        <v>4%</v>
      </c>
    </row>
    <row r="172" spans="1:13" ht="60" x14ac:dyDescent="0.25">
      <c r="A172" s="84" t="s">
        <v>768</v>
      </c>
      <c r="B172" s="97" t="s">
        <v>244</v>
      </c>
      <c r="C172" s="113" t="s">
        <v>769</v>
      </c>
      <c r="D172" s="98" t="s">
        <v>202</v>
      </c>
      <c r="E172" s="81" t="s">
        <v>770</v>
      </c>
      <c r="F172" s="88">
        <v>43910</v>
      </c>
      <c r="G172" s="31">
        <v>1800000000</v>
      </c>
      <c r="H172" s="21" t="s">
        <v>771</v>
      </c>
      <c r="I172" s="82"/>
      <c r="J172" s="82"/>
      <c r="K172" s="90">
        <v>43910</v>
      </c>
      <c r="L172" s="90">
        <v>44154</v>
      </c>
      <c r="M172" s="48" t="str">
        <f t="shared" si="3"/>
        <v>4%</v>
      </c>
    </row>
    <row r="173" spans="1:13" ht="36" x14ac:dyDescent="0.25">
      <c r="A173" s="54" t="s">
        <v>772</v>
      </c>
      <c r="B173" s="56" t="s">
        <v>82</v>
      </c>
      <c r="C173" s="115" t="s">
        <v>439</v>
      </c>
      <c r="D173" s="48" t="s">
        <v>440</v>
      </c>
      <c r="E173" s="81" t="s">
        <v>773</v>
      </c>
      <c r="F173" s="88">
        <v>43910</v>
      </c>
      <c r="G173" s="31">
        <v>990000000</v>
      </c>
      <c r="H173" s="21" t="s">
        <v>65</v>
      </c>
      <c r="I173" s="82"/>
      <c r="J173" s="82"/>
      <c r="K173" s="47">
        <v>43910</v>
      </c>
      <c r="L173" s="47">
        <v>44154</v>
      </c>
      <c r="M173" s="48" t="str">
        <f t="shared" si="3"/>
        <v>4%</v>
      </c>
    </row>
    <row r="174" spans="1:13" ht="36" x14ac:dyDescent="0.25">
      <c r="A174" s="54" t="s">
        <v>774</v>
      </c>
      <c r="B174" s="56" t="s">
        <v>417</v>
      </c>
      <c r="C174" s="115" t="s">
        <v>775</v>
      </c>
      <c r="D174" s="48" t="s">
        <v>210</v>
      </c>
      <c r="E174" s="81" t="s">
        <v>776</v>
      </c>
      <c r="F174" s="88">
        <v>43915</v>
      </c>
      <c r="G174" s="31">
        <v>1600000</v>
      </c>
      <c r="H174" s="21" t="s">
        <v>64</v>
      </c>
      <c r="I174" s="82"/>
      <c r="J174" s="82"/>
      <c r="K174" s="47">
        <v>43917</v>
      </c>
      <c r="L174" s="47">
        <v>44191</v>
      </c>
      <c r="M174" s="48" t="str">
        <f t="shared" si="3"/>
        <v>1%</v>
      </c>
    </row>
  </sheetData>
  <mergeCells count="2">
    <mergeCell ref="A1:M1"/>
    <mergeCell ref="A25:M25"/>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39"/>
  <sheetViews>
    <sheetView topLeftCell="A172" zoomScale="80" zoomScaleNormal="80" workbookViewId="0">
      <selection activeCell="A175" sqref="A175:M176"/>
    </sheetView>
  </sheetViews>
  <sheetFormatPr baseColWidth="10" defaultRowHeight="15" x14ac:dyDescent="0.25"/>
  <cols>
    <col min="1" max="1" width="19.42578125" customWidth="1"/>
    <col min="2" max="2" width="27" style="65" customWidth="1"/>
    <col min="3" max="3" width="30.85546875" customWidth="1"/>
    <col min="4" max="4" width="13.7109375" customWidth="1"/>
    <col min="5" max="5" width="50.140625" customWidth="1"/>
    <col min="7" max="7" width="20.28515625" bestFit="1" customWidth="1"/>
    <col min="8" max="8" width="16" customWidth="1"/>
    <col min="9" max="9" width="24.85546875" style="69" customWidth="1"/>
    <col min="10" max="10" width="11.42578125" style="69"/>
    <col min="12" max="12" width="12.42578125" style="50" customWidth="1"/>
    <col min="13" max="13" width="13.28515625" customWidth="1"/>
    <col min="14" max="14" width="11.42578125" style="50"/>
  </cols>
  <sheetData>
    <row r="1" spans="1:14" ht="62.25" customHeight="1" x14ac:dyDescent="0.25">
      <c r="A1" s="175" t="s">
        <v>307</v>
      </c>
      <c r="B1" s="176"/>
      <c r="C1" s="176"/>
      <c r="D1" s="176"/>
      <c r="E1" s="176"/>
      <c r="F1" s="176"/>
      <c r="G1" s="176"/>
      <c r="H1" s="176"/>
      <c r="I1" s="176"/>
      <c r="J1" s="176"/>
      <c r="K1" s="176"/>
      <c r="L1" s="176"/>
      <c r="M1" s="176"/>
      <c r="N1" s="77" t="s">
        <v>72</v>
      </c>
    </row>
    <row r="2" spans="1:14" ht="102" customHeight="1" x14ac:dyDescent="0.25">
      <c r="A2" s="33" t="s">
        <v>0</v>
      </c>
      <c r="B2" s="33" t="s">
        <v>5</v>
      </c>
      <c r="C2" s="33" t="s">
        <v>1</v>
      </c>
      <c r="D2" s="33" t="s">
        <v>6</v>
      </c>
      <c r="E2" s="33" t="s">
        <v>27</v>
      </c>
      <c r="F2" s="33" t="s">
        <v>28</v>
      </c>
      <c r="G2" s="33" t="s">
        <v>7</v>
      </c>
      <c r="H2" s="33" t="s">
        <v>26</v>
      </c>
      <c r="I2" s="33" t="s">
        <v>31</v>
      </c>
      <c r="J2" s="33" t="s">
        <v>30</v>
      </c>
      <c r="K2" s="33" t="s">
        <v>2</v>
      </c>
      <c r="L2" s="33" t="s">
        <v>3</v>
      </c>
      <c r="M2" s="34" t="s">
        <v>29</v>
      </c>
      <c r="N2" s="78">
        <v>44104</v>
      </c>
    </row>
    <row r="3" spans="1:14" s="50" customFormat="1" ht="217.5" customHeight="1" x14ac:dyDescent="0.25">
      <c r="A3" s="61" t="s">
        <v>139</v>
      </c>
      <c r="B3" s="61" t="s">
        <v>113</v>
      </c>
      <c r="C3" s="74" t="s">
        <v>122</v>
      </c>
      <c r="D3" s="54" t="s">
        <v>123</v>
      </c>
      <c r="E3" s="74" t="s">
        <v>121</v>
      </c>
      <c r="F3" s="70">
        <f>+N2</f>
        <v>44104</v>
      </c>
      <c r="G3" s="122">
        <v>21084622326</v>
      </c>
      <c r="H3" s="61" t="s">
        <v>140</v>
      </c>
      <c r="I3" s="61" t="s">
        <v>305</v>
      </c>
      <c r="J3" s="67" t="s">
        <v>306</v>
      </c>
      <c r="K3" s="70">
        <v>41920</v>
      </c>
      <c r="L3" s="70">
        <v>44012</v>
      </c>
      <c r="M3" s="67" t="str">
        <f>IF((ROUND((($N$2-$K3)/(EDATE($L3,0)-$K3)*100),2))&gt;100,"100%",CONCATENATE((ROUND((($N$2-$K3)/(EDATE($L3,0)-$K3)*100),0)),"%"))</f>
        <v>100%</v>
      </c>
      <c r="N3" s="123"/>
    </row>
    <row r="4" spans="1:14" ht="63.75" customHeight="1" x14ac:dyDescent="0.25">
      <c r="A4" s="22" t="s">
        <v>75</v>
      </c>
      <c r="B4" s="20" t="s">
        <v>76</v>
      </c>
      <c r="C4" s="21" t="s">
        <v>77</v>
      </c>
      <c r="D4" s="48" t="s">
        <v>78</v>
      </c>
      <c r="E4" s="27" t="s">
        <v>79</v>
      </c>
      <c r="F4" s="26">
        <v>42759</v>
      </c>
      <c r="G4" s="22">
        <v>0</v>
      </c>
      <c r="H4" s="22" t="s">
        <v>80</v>
      </c>
      <c r="I4" s="61"/>
      <c r="J4" s="61"/>
      <c r="K4" s="24">
        <v>42759</v>
      </c>
      <c r="L4" s="70">
        <v>44584</v>
      </c>
      <c r="M4" s="35" t="str">
        <f t="shared" ref="M4:M10" si="0">IF((ROUND((($N$2-$K4)/(EDATE($L4,0)-$K4)*100),2))&gt;100,"100%",CONCATENATE((ROUND((($N$2-$K4)/(EDATE($L4,0)-$K4)*100),0)),"%"))</f>
        <v>74%</v>
      </c>
      <c r="N4" s="64"/>
    </row>
    <row r="5" spans="1:14" ht="49.5" customHeight="1" x14ac:dyDescent="0.25">
      <c r="A5" s="48" t="s">
        <v>83</v>
      </c>
      <c r="B5" s="20" t="s">
        <v>82</v>
      </c>
      <c r="C5" s="20" t="s">
        <v>84</v>
      </c>
      <c r="D5" s="48" t="s">
        <v>85</v>
      </c>
      <c r="E5" s="28" t="s">
        <v>86</v>
      </c>
      <c r="F5" s="24">
        <v>42773</v>
      </c>
      <c r="G5" s="25">
        <v>0</v>
      </c>
      <c r="H5" s="48" t="s">
        <v>80</v>
      </c>
      <c r="I5" s="61"/>
      <c r="J5" s="61"/>
      <c r="K5" s="24">
        <v>42773</v>
      </c>
      <c r="L5" s="70">
        <v>44598</v>
      </c>
      <c r="M5" s="35" t="str">
        <f t="shared" si="0"/>
        <v>73%</v>
      </c>
      <c r="N5" s="64"/>
    </row>
    <row r="6" spans="1:14" ht="72.75" customHeight="1" x14ac:dyDescent="0.25">
      <c r="A6" s="48" t="s">
        <v>87</v>
      </c>
      <c r="B6" s="20" t="s">
        <v>82</v>
      </c>
      <c r="C6" s="20" t="s">
        <v>88</v>
      </c>
      <c r="D6" s="48" t="s">
        <v>89</v>
      </c>
      <c r="E6" s="45" t="s">
        <v>90</v>
      </c>
      <c r="F6" s="24">
        <v>42789</v>
      </c>
      <c r="G6" s="25">
        <v>0</v>
      </c>
      <c r="H6" s="20" t="s">
        <v>80</v>
      </c>
      <c r="I6" s="61"/>
      <c r="J6" s="61"/>
      <c r="K6" s="24">
        <v>42795</v>
      </c>
      <c r="L6" s="70">
        <v>44621</v>
      </c>
      <c r="M6" s="35" t="str">
        <f t="shared" si="0"/>
        <v>72%</v>
      </c>
      <c r="N6" s="64"/>
    </row>
    <row r="7" spans="1:14" ht="101.25" customHeight="1" x14ac:dyDescent="0.25">
      <c r="A7" s="40" t="s">
        <v>95</v>
      </c>
      <c r="B7" s="20" t="s">
        <v>82</v>
      </c>
      <c r="C7" s="20" t="s">
        <v>96</v>
      </c>
      <c r="D7" s="48" t="s">
        <v>97</v>
      </c>
      <c r="E7" s="45" t="s">
        <v>98</v>
      </c>
      <c r="F7" s="24">
        <v>42865</v>
      </c>
      <c r="G7" s="30">
        <v>0</v>
      </c>
      <c r="H7" s="20" t="s">
        <v>80</v>
      </c>
      <c r="I7" s="61"/>
      <c r="J7" s="61"/>
      <c r="K7" s="24">
        <v>42866</v>
      </c>
      <c r="L7" s="70">
        <v>44691</v>
      </c>
      <c r="M7" s="35" t="str">
        <f t="shared" si="0"/>
        <v>68%</v>
      </c>
      <c r="N7" s="64"/>
    </row>
    <row r="8" spans="1:14" s="50" customFormat="1" ht="75.75" customHeight="1" x14ac:dyDescent="0.25">
      <c r="A8" s="58" t="s">
        <v>101</v>
      </c>
      <c r="B8" s="61" t="s">
        <v>74</v>
      </c>
      <c r="C8" s="58" t="s">
        <v>102</v>
      </c>
      <c r="D8" s="54" t="s">
        <v>103</v>
      </c>
      <c r="E8" s="55" t="s">
        <v>104</v>
      </c>
      <c r="F8" s="70">
        <v>42902</v>
      </c>
      <c r="G8" s="72">
        <v>0</v>
      </c>
      <c r="H8" s="58" t="s">
        <v>105</v>
      </c>
      <c r="I8" s="61" t="s">
        <v>303</v>
      </c>
      <c r="J8" s="61" t="s">
        <v>304</v>
      </c>
      <c r="K8" s="70">
        <v>42906</v>
      </c>
      <c r="L8" s="70">
        <v>44063</v>
      </c>
      <c r="M8" s="67" t="str">
        <f t="shared" si="0"/>
        <v>100%</v>
      </c>
      <c r="N8" s="64"/>
    </row>
    <row r="9" spans="1:14" s="50" customFormat="1" ht="61.5" customHeight="1" x14ac:dyDescent="0.25">
      <c r="A9" s="61" t="s">
        <v>106</v>
      </c>
      <c r="B9" s="58" t="s">
        <v>82</v>
      </c>
      <c r="C9" s="61" t="s">
        <v>107</v>
      </c>
      <c r="D9" s="54" t="s">
        <v>108</v>
      </c>
      <c r="E9" s="42" t="s">
        <v>109</v>
      </c>
      <c r="F9" s="71">
        <v>42908</v>
      </c>
      <c r="G9" s="72"/>
      <c r="H9" s="58" t="s">
        <v>80</v>
      </c>
      <c r="I9" s="61"/>
      <c r="J9" s="61"/>
      <c r="K9" s="70">
        <v>42909</v>
      </c>
      <c r="L9" s="70">
        <v>44734</v>
      </c>
      <c r="M9" s="67" t="str">
        <f t="shared" si="0"/>
        <v>65%</v>
      </c>
      <c r="N9" s="64"/>
    </row>
    <row r="10" spans="1:14" s="50" customFormat="1" ht="63.75" customHeight="1" x14ac:dyDescent="0.25">
      <c r="A10" s="61" t="s">
        <v>110</v>
      </c>
      <c r="B10" s="58" t="s">
        <v>82</v>
      </c>
      <c r="C10" s="61" t="s">
        <v>111</v>
      </c>
      <c r="D10" s="66"/>
      <c r="E10" s="73" t="s">
        <v>112</v>
      </c>
      <c r="F10" s="71">
        <v>42915</v>
      </c>
      <c r="G10" s="63">
        <v>0</v>
      </c>
      <c r="H10" s="61" t="s">
        <v>80</v>
      </c>
      <c r="I10" s="61"/>
      <c r="J10" s="61"/>
      <c r="K10" s="71">
        <v>42915</v>
      </c>
      <c r="L10" s="71">
        <v>44741</v>
      </c>
      <c r="M10" s="67" t="str">
        <f t="shared" si="0"/>
        <v>65%</v>
      </c>
      <c r="N10" s="64"/>
    </row>
    <row r="11" spans="1:14" s="50" customFormat="1" ht="99" customHeight="1" x14ac:dyDescent="0.25">
      <c r="A11" s="54" t="s">
        <v>281</v>
      </c>
      <c r="B11" s="61" t="s">
        <v>113</v>
      </c>
      <c r="C11" s="58" t="s">
        <v>81</v>
      </c>
      <c r="D11" s="61" t="s">
        <v>78</v>
      </c>
      <c r="E11" s="42" t="s">
        <v>282</v>
      </c>
      <c r="F11" s="59">
        <v>43410</v>
      </c>
      <c r="G11" s="75">
        <v>5074000000</v>
      </c>
      <c r="H11" s="58" t="s">
        <v>283</v>
      </c>
      <c r="I11" s="68" t="s">
        <v>291</v>
      </c>
      <c r="J11" s="68" t="s">
        <v>292</v>
      </c>
      <c r="K11" s="71">
        <v>43410</v>
      </c>
      <c r="L11" s="71">
        <v>43951</v>
      </c>
      <c r="M11" s="51" t="str">
        <f t="shared" ref="M11:M12" si="1">IF((ROUND((($N$2-$K11)/(EDATE($L11,0)-$K11)*100),2))&gt;100,"100%",CONCATENATE((ROUND((($N$2-$K11)/(EDATE($L11,0)-$K11)*100),0)),"%"))</f>
        <v>100%</v>
      </c>
      <c r="N11" s="64"/>
    </row>
    <row r="12" spans="1:14" s="50" customFormat="1" ht="285" x14ac:dyDescent="0.25">
      <c r="A12" s="124" t="s">
        <v>135</v>
      </c>
      <c r="B12" s="61" t="s">
        <v>113</v>
      </c>
      <c r="C12" s="58" t="s">
        <v>81</v>
      </c>
      <c r="D12" s="51" t="s">
        <v>78</v>
      </c>
      <c r="E12" s="42" t="s">
        <v>137</v>
      </c>
      <c r="F12" s="59">
        <v>43455</v>
      </c>
      <c r="G12" s="56">
        <v>10430000000</v>
      </c>
      <c r="H12" s="58" t="s">
        <v>134</v>
      </c>
      <c r="I12" s="68" t="s">
        <v>1029</v>
      </c>
      <c r="J12" s="68" t="s">
        <v>1028</v>
      </c>
      <c r="K12" s="71">
        <v>43455</v>
      </c>
      <c r="L12" s="71">
        <v>44196</v>
      </c>
      <c r="M12" s="51" t="str">
        <f t="shared" si="1"/>
        <v>88%</v>
      </c>
      <c r="N12" s="64"/>
    </row>
    <row r="13" spans="1:14" s="50" customFormat="1" ht="96" x14ac:dyDescent="0.25">
      <c r="A13" s="54" t="s">
        <v>222</v>
      </c>
      <c r="B13" s="51" t="s">
        <v>93</v>
      </c>
      <c r="C13" s="58" t="s">
        <v>94</v>
      </c>
      <c r="D13" s="51" t="s">
        <v>190</v>
      </c>
      <c r="E13" s="42" t="s">
        <v>220</v>
      </c>
      <c r="F13" s="59">
        <v>43554</v>
      </c>
      <c r="G13" s="125">
        <v>442396432</v>
      </c>
      <c r="H13" s="54" t="s">
        <v>64</v>
      </c>
      <c r="I13" s="61" t="s">
        <v>301</v>
      </c>
      <c r="J13" s="61" t="s">
        <v>302</v>
      </c>
      <c r="K13" s="59">
        <v>43556</v>
      </c>
      <c r="L13" s="59">
        <v>44043</v>
      </c>
      <c r="M13" s="51" t="str">
        <f t="shared" ref="M13" si="2">IF((ROUND((($N$2-$K13)/(EDATE($L13,0)-$K13)*100),2))&gt;100,"100%",CONCATENATE((ROUND((($N$2-$K13)/(EDATE($L13,0)-$K13)*100),0)),"%"))</f>
        <v>100%</v>
      </c>
    </row>
    <row r="14" spans="1:14" ht="48" x14ac:dyDescent="0.25">
      <c r="A14" s="22" t="s">
        <v>227</v>
      </c>
      <c r="B14" s="41" t="s">
        <v>82</v>
      </c>
      <c r="C14" s="21" t="s">
        <v>237</v>
      </c>
      <c r="D14" s="22" t="s">
        <v>248</v>
      </c>
      <c r="E14" s="27" t="s">
        <v>232</v>
      </c>
      <c r="F14" s="23">
        <v>43557</v>
      </c>
      <c r="G14" s="37" t="s">
        <v>255</v>
      </c>
      <c r="H14" s="22" t="s">
        <v>60</v>
      </c>
      <c r="I14" s="61"/>
      <c r="J14" s="61"/>
      <c r="K14" s="47">
        <v>43557</v>
      </c>
      <c r="L14" s="59">
        <v>43922</v>
      </c>
      <c r="M14" s="22" t="str">
        <f t="shared" ref="M14:M16" si="3">IF((ROUND((($N$2-$K14)/(EDATE($L14,0)-$K14)*100),2))&gt;100,"100%",CONCATENATE((ROUND((($N$2-$K14)/(EDATE($L14,0)-$K14)*100),0)),"%"))</f>
        <v>100%</v>
      </c>
      <c r="N14" s="121"/>
    </row>
    <row r="15" spans="1:14" s="50" customFormat="1" ht="65.25" customHeight="1" x14ac:dyDescent="0.25">
      <c r="A15" s="51" t="s">
        <v>228</v>
      </c>
      <c r="B15" s="49" t="s">
        <v>82</v>
      </c>
      <c r="C15" s="61" t="s">
        <v>240</v>
      </c>
      <c r="D15" s="51" t="s">
        <v>250</v>
      </c>
      <c r="E15" s="62" t="s">
        <v>233</v>
      </c>
      <c r="F15" s="53">
        <v>43566</v>
      </c>
      <c r="G15" s="76" t="s">
        <v>256</v>
      </c>
      <c r="H15" s="61" t="s">
        <v>60</v>
      </c>
      <c r="I15" s="61"/>
      <c r="J15" s="61"/>
      <c r="K15" s="59">
        <v>43566</v>
      </c>
      <c r="L15" s="59">
        <v>43931</v>
      </c>
      <c r="M15" s="51" t="str">
        <f t="shared" si="3"/>
        <v>100%</v>
      </c>
      <c r="N15" s="121"/>
    </row>
    <row r="16" spans="1:14" s="50" customFormat="1" ht="71.25" customHeight="1" x14ac:dyDescent="0.25">
      <c r="A16" s="51" t="s">
        <v>229</v>
      </c>
      <c r="B16" s="49" t="s">
        <v>82</v>
      </c>
      <c r="C16" s="61" t="s">
        <v>241</v>
      </c>
      <c r="D16" s="51" t="s">
        <v>252</v>
      </c>
      <c r="E16" s="62" t="s">
        <v>234</v>
      </c>
      <c r="F16" s="53">
        <v>43585</v>
      </c>
      <c r="G16" s="76" t="s">
        <v>257</v>
      </c>
      <c r="H16" s="61" t="s">
        <v>60</v>
      </c>
      <c r="I16" s="61"/>
      <c r="J16" s="61"/>
      <c r="K16" s="59">
        <v>43585</v>
      </c>
      <c r="L16" s="59">
        <v>43950</v>
      </c>
      <c r="M16" s="51" t="str">
        <f t="shared" si="3"/>
        <v>100%</v>
      </c>
      <c r="N16" s="121"/>
    </row>
    <row r="17" spans="1:14" s="50" customFormat="1" ht="96" x14ac:dyDescent="0.25">
      <c r="A17" s="51" t="s">
        <v>230</v>
      </c>
      <c r="B17" s="49" t="s">
        <v>113</v>
      </c>
      <c r="C17" s="61" t="s">
        <v>81</v>
      </c>
      <c r="D17" s="51" t="s">
        <v>78</v>
      </c>
      <c r="E17" s="62" t="s">
        <v>236</v>
      </c>
      <c r="F17" s="53">
        <v>43642</v>
      </c>
      <c r="G17" s="63">
        <v>6300000000</v>
      </c>
      <c r="H17" s="49" t="s">
        <v>62</v>
      </c>
      <c r="I17" s="61" t="s">
        <v>293</v>
      </c>
      <c r="J17" s="61" t="s">
        <v>294</v>
      </c>
      <c r="K17" s="53">
        <v>43643</v>
      </c>
      <c r="L17" s="53">
        <v>43936</v>
      </c>
      <c r="M17" s="51" t="str">
        <f t="shared" ref="M17:M18" si="4">IF((ROUND((($N$2-$K17)/(EDATE($L17,0)-$K17)*100),2))&gt;100,"100%",CONCATENATE((ROUND((($N$2-$K17)/(EDATE($L17,0)-$K17)*100),0)),"%"))</f>
        <v>100%</v>
      </c>
      <c r="N17" s="121"/>
    </row>
    <row r="18" spans="1:14" s="50" customFormat="1" ht="75" customHeight="1" x14ac:dyDescent="0.25">
      <c r="A18" s="51" t="s">
        <v>231</v>
      </c>
      <c r="B18" s="49" t="s">
        <v>82</v>
      </c>
      <c r="C18" s="61" t="s">
        <v>242</v>
      </c>
      <c r="D18" s="54" t="s">
        <v>261</v>
      </c>
      <c r="E18" s="44" t="s">
        <v>259</v>
      </c>
      <c r="F18" s="53">
        <v>43644</v>
      </c>
      <c r="G18" s="56" t="s">
        <v>263</v>
      </c>
      <c r="H18" s="54" t="s">
        <v>60</v>
      </c>
      <c r="I18" s="61"/>
      <c r="J18" s="61"/>
      <c r="K18" s="53">
        <v>43647</v>
      </c>
      <c r="L18" s="53">
        <v>44012</v>
      </c>
      <c r="M18" s="51" t="str">
        <f t="shared" si="4"/>
        <v>100%</v>
      </c>
    </row>
    <row r="19" spans="1:14" s="50" customFormat="1" ht="138.75" customHeight="1" x14ac:dyDescent="0.25">
      <c r="A19" s="54" t="s">
        <v>264</v>
      </c>
      <c r="B19" s="56" t="s">
        <v>113</v>
      </c>
      <c r="C19" s="58" t="s">
        <v>268</v>
      </c>
      <c r="D19" s="51" t="s">
        <v>274</v>
      </c>
      <c r="E19" s="55" t="s">
        <v>270</v>
      </c>
      <c r="F19" s="59">
        <v>43668</v>
      </c>
      <c r="G19" s="125">
        <v>784606638</v>
      </c>
      <c r="H19" s="54" t="s">
        <v>62</v>
      </c>
      <c r="I19" s="61" t="s">
        <v>295</v>
      </c>
      <c r="J19" s="61" t="s">
        <v>296</v>
      </c>
      <c r="K19" s="59">
        <v>43672</v>
      </c>
      <c r="L19" s="53">
        <v>43951</v>
      </c>
      <c r="M19" s="51" t="str">
        <f t="shared" ref="M19:M23" si="5">IF((ROUND((($N$2-$K19)/(EDATE($L19,0)-$K19)*100),2))&gt;100,"100%",CONCATENATE((ROUND((($N$2-$K19)/(EDATE($L19,0)-$K19)*100),0)),"%"))</f>
        <v>100%</v>
      </c>
    </row>
    <row r="20" spans="1:14" s="50" customFormat="1" ht="156" x14ac:dyDescent="0.25">
      <c r="A20" s="54" t="s">
        <v>265</v>
      </c>
      <c r="B20" s="126" t="s">
        <v>113</v>
      </c>
      <c r="C20" s="58" t="s">
        <v>269</v>
      </c>
      <c r="D20" s="51" t="s">
        <v>275</v>
      </c>
      <c r="E20" s="42" t="s">
        <v>271</v>
      </c>
      <c r="F20" s="59">
        <v>43669</v>
      </c>
      <c r="G20" s="125">
        <v>3492554035</v>
      </c>
      <c r="H20" s="54" t="s">
        <v>62</v>
      </c>
      <c r="I20" s="61" t="s">
        <v>297</v>
      </c>
      <c r="J20" s="61" t="s">
        <v>298</v>
      </c>
      <c r="K20" s="59">
        <v>43672</v>
      </c>
      <c r="L20" s="53">
        <v>43951</v>
      </c>
      <c r="M20" s="51" t="str">
        <f t="shared" si="5"/>
        <v>100%</v>
      </c>
    </row>
    <row r="21" spans="1:14" s="50" customFormat="1" ht="85.5" customHeight="1" x14ac:dyDescent="0.25">
      <c r="A21" s="54" t="s">
        <v>266</v>
      </c>
      <c r="B21" s="56" t="s">
        <v>82</v>
      </c>
      <c r="C21" s="58" t="s">
        <v>115</v>
      </c>
      <c r="D21" s="54" t="s">
        <v>116</v>
      </c>
      <c r="E21" s="42" t="s">
        <v>272</v>
      </c>
      <c r="F21" s="59">
        <v>43671</v>
      </c>
      <c r="G21" s="52" t="s">
        <v>276</v>
      </c>
      <c r="H21" s="54" t="s">
        <v>60</v>
      </c>
      <c r="I21" s="61"/>
      <c r="J21" s="61"/>
      <c r="K21" s="59">
        <v>43672</v>
      </c>
      <c r="L21" s="59">
        <v>44037</v>
      </c>
      <c r="M21" s="51" t="str">
        <f t="shared" si="5"/>
        <v>100%</v>
      </c>
    </row>
    <row r="22" spans="1:14" s="50" customFormat="1" ht="63" customHeight="1" x14ac:dyDescent="0.25">
      <c r="A22" s="54" t="s">
        <v>267</v>
      </c>
      <c r="B22" s="56" t="s">
        <v>247</v>
      </c>
      <c r="C22" s="58" t="s">
        <v>131</v>
      </c>
      <c r="D22" s="54" t="s">
        <v>129</v>
      </c>
      <c r="E22" s="55" t="s">
        <v>273</v>
      </c>
      <c r="F22" s="59">
        <v>43711</v>
      </c>
      <c r="G22" s="52" t="s">
        <v>277</v>
      </c>
      <c r="H22" s="54" t="s">
        <v>60</v>
      </c>
      <c r="I22" s="61"/>
      <c r="J22" s="61"/>
      <c r="K22" s="59">
        <v>43718</v>
      </c>
      <c r="L22" s="59">
        <v>44083</v>
      </c>
      <c r="M22" s="51" t="str">
        <f t="shared" si="5"/>
        <v>100%</v>
      </c>
    </row>
    <row r="23" spans="1:14" s="50" customFormat="1" ht="110.25" customHeight="1" x14ac:dyDescent="0.25">
      <c r="A23" s="74" t="s">
        <v>278</v>
      </c>
      <c r="B23" s="56" t="s">
        <v>82</v>
      </c>
      <c r="C23" s="58" t="s">
        <v>132</v>
      </c>
      <c r="D23" s="54" t="s">
        <v>89</v>
      </c>
      <c r="E23" s="55" t="s">
        <v>279</v>
      </c>
      <c r="F23" s="59">
        <v>43733</v>
      </c>
      <c r="G23" s="57" t="s">
        <v>280</v>
      </c>
      <c r="H23" s="58" t="s">
        <v>60</v>
      </c>
      <c r="I23" s="68"/>
      <c r="J23" s="68"/>
      <c r="K23" s="59">
        <v>43733</v>
      </c>
      <c r="L23" s="59">
        <v>44098</v>
      </c>
      <c r="M23" s="51" t="str">
        <f t="shared" si="5"/>
        <v>100%</v>
      </c>
    </row>
    <row r="24" spans="1:14" s="50" customFormat="1" ht="112.5" customHeight="1" x14ac:dyDescent="0.25">
      <c r="A24" s="74" t="s">
        <v>284</v>
      </c>
      <c r="B24" s="61" t="s">
        <v>82</v>
      </c>
      <c r="C24" s="58" t="s">
        <v>285</v>
      </c>
      <c r="D24" s="51" t="s">
        <v>120</v>
      </c>
      <c r="E24" s="55" t="s">
        <v>288</v>
      </c>
      <c r="F24" s="59">
        <v>43825</v>
      </c>
      <c r="G24" s="52" t="s">
        <v>290</v>
      </c>
      <c r="H24" s="58" t="s">
        <v>61</v>
      </c>
      <c r="I24" s="68"/>
      <c r="J24" s="68"/>
      <c r="K24" s="59">
        <v>43825</v>
      </c>
      <c r="L24" s="59">
        <v>44007</v>
      </c>
      <c r="M24" s="51" t="str">
        <f t="shared" ref="M24" si="6">IF((ROUND((($N$2-$K24)/(EDATE($L24,0)-$K24)*100),2))&gt;100,"100%",CONCATENATE((ROUND((($N$2-$K24)/(EDATE($L24,0)-$K24)*100),0)),"%"))</f>
        <v>100%</v>
      </c>
    </row>
    <row r="25" spans="1:14" s="50" customFormat="1" ht="57" customHeight="1" x14ac:dyDescent="0.25">
      <c r="A25" s="177" t="s">
        <v>308</v>
      </c>
      <c r="B25" s="177"/>
      <c r="C25" s="177"/>
      <c r="D25" s="177"/>
      <c r="E25" s="177"/>
      <c r="F25" s="177"/>
      <c r="G25" s="177"/>
      <c r="H25" s="177"/>
      <c r="I25" s="177"/>
      <c r="J25" s="177"/>
      <c r="K25" s="177"/>
      <c r="L25" s="177"/>
      <c r="M25" s="177"/>
    </row>
    <row r="26" spans="1:14" s="50" customFormat="1" ht="94.5" x14ac:dyDescent="0.25">
      <c r="A26" s="39" t="s">
        <v>0</v>
      </c>
      <c r="B26" s="39" t="s">
        <v>5</v>
      </c>
      <c r="C26" s="39" t="s">
        <v>1</v>
      </c>
      <c r="D26" s="39" t="s">
        <v>6</v>
      </c>
      <c r="E26" s="39" t="s">
        <v>27</v>
      </c>
      <c r="F26" s="39" t="s">
        <v>28</v>
      </c>
      <c r="G26" s="39" t="s">
        <v>7</v>
      </c>
      <c r="H26" s="39" t="s">
        <v>26</v>
      </c>
      <c r="I26" s="39" t="s">
        <v>31</v>
      </c>
      <c r="J26" s="39" t="s">
        <v>30</v>
      </c>
      <c r="K26" s="39" t="s">
        <v>2</v>
      </c>
      <c r="L26" s="39" t="s">
        <v>3</v>
      </c>
      <c r="M26" s="79" t="s">
        <v>29</v>
      </c>
    </row>
    <row r="27" spans="1:14" s="50" customFormat="1" ht="50.25" customHeight="1" x14ac:dyDescent="0.25">
      <c r="A27" s="54" t="s">
        <v>309</v>
      </c>
      <c r="B27" s="80" t="s">
        <v>92</v>
      </c>
      <c r="C27" s="20" t="s">
        <v>150</v>
      </c>
      <c r="D27" s="48" t="s">
        <v>155</v>
      </c>
      <c r="E27" s="81" t="s">
        <v>56</v>
      </c>
      <c r="F27" s="47">
        <v>43831</v>
      </c>
      <c r="G27" s="31">
        <v>204239609</v>
      </c>
      <c r="H27" s="48" t="s">
        <v>61</v>
      </c>
      <c r="I27" s="82"/>
      <c r="J27" s="83"/>
      <c r="K27" s="47">
        <v>43831</v>
      </c>
      <c r="L27" s="47">
        <v>44012</v>
      </c>
      <c r="M27" s="48" t="str">
        <f>IF((ROUND((($N$2-$K27)/(EDATE($L27,0)-$K27)*100),2))&gt;100,"100%",CONCATENATE((ROUND((($N$2-$K27)/(EDATE($L27,0)-$K27)*100),0)),"%"))</f>
        <v>100%</v>
      </c>
    </row>
    <row r="28" spans="1:14" s="50" customFormat="1" ht="117" customHeight="1" x14ac:dyDescent="0.25">
      <c r="A28" s="84" t="s">
        <v>310</v>
      </c>
      <c r="B28" s="80" t="s">
        <v>92</v>
      </c>
      <c r="C28" s="85" t="s">
        <v>32</v>
      </c>
      <c r="D28" s="85" t="s">
        <v>155</v>
      </c>
      <c r="E28" s="81" t="s">
        <v>152</v>
      </c>
      <c r="F28" s="47">
        <v>43831</v>
      </c>
      <c r="G28" s="86">
        <v>687500000</v>
      </c>
      <c r="H28" s="48" t="s">
        <v>61</v>
      </c>
      <c r="I28" s="82"/>
      <c r="J28" s="82"/>
      <c r="K28" s="47">
        <v>43831</v>
      </c>
      <c r="L28" s="47">
        <v>44012</v>
      </c>
      <c r="M28" s="48" t="str">
        <f t="shared" ref="M28:M91" si="7">IF((ROUND((($N$2-$K28)/(EDATE($L28,0)-$K28)*100),2))&gt;100,"100%",CONCATENATE((ROUND((($N$2-$K28)/(EDATE($L28,0)-$K28)*100),0)),"%"))</f>
        <v>100%</v>
      </c>
    </row>
    <row r="29" spans="1:14" s="50" customFormat="1" ht="126" customHeight="1" x14ac:dyDescent="0.25">
      <c r="A29" s="54" t="s">
        <v>311</v>
      </c>
      <c r="B29" s="80" t="s">
        <v>92</v>
      </c>
      <c r="C29" s="20" t="s">
        <v>141</v>
      </c>
      <c r="D29" s="48" t="s">
        <v>155</v>
      </c>
      <c r="E29" s="81" t="s">
        <v>312</v>
      </c>
      <c r="F29" s="47">
        <v>43831</v>
      </c>
      <c r="G29" s="31">
        <v>400000000</v>
      </c>
      <c r="H29" s="48" t="s">
        <v>61</v>
      </c>
      <c r="I29" s="82"/>
      <c r="J29" s="82"/>
      <c r="K29" s="47">
        <v>43831</v>
      </c>
      <c r="L29" s="47">
        <v>44012</v>
      </c>
      <c r="M29" s="48" t="str">
        <f t="shared" si="7"/>
        <v>100%</v>
      </c>
    </row>
    <row r="30" spans="1:14" s="50" customFormat="1" ht="71.25" customHeight="1" x14ac:dyDescent="0.25">
      <c r="A30" s="54" t="s">
        <v>313</v>
      </c>
      <c r="B30" s="56" t="s">
        <v>82</v>
      </c>
      <c r="C30" s="20" t="s">
        <v>38</v>
      </c>
      <c r="D30" s="48" t="s">
        <v>156</v>
      </c>
      <c r="E30" s="81" t="s">
        <v>59</v>
      </c>
      <c r="F30" s="47">
        <v>43831</v>
      </c>
      <c r="G30" s="46">
        <v>44444487</v>
      </c>
      <c r="H30" s="20" t="s">
        <v>314</v>
      </c>
      <c r="I30" s="82"/>
      <c r="J30" s="82"/>
      <c r="K30" s="47">
        <v>43833</v>
      </c>
      <c r="L30" s="47">
        <v>44196</v>
      </c>
      <c r="M30" s="48" t="str">
        <f t="shared" si="7"/>
        <v>75%</v>
      </c>
    </row>
    <row r="31" spans="1:14" s="50" customFormat="1" ht="48" x14ac:dyDescent="0.25">
      <c r="A31" s="54" t="s">
        <v>315</v>
      </c>
      <c r="B31" s="56" t="s">
        <v>82</v>
      </c>
      <c r="C31" s="20" t="s">
        <v>142</v>
      </c>
      <c r="D31" s="48" t="s">
        <v>157</v>
      </c>
      <c r="E31" s="81" t="s">
        <v>57</v>
      </c>
      <c r="F31" s="47">
        <v>43831</v>
      </c>
      <c r="G31" s="46">
        <v>32143413</v>
      </c>
      <c r="H31" s="48" t="s">
        <v>61</v>
      </c>
      <c r="I31" s="82"/>
      <c r="J31" s="82"/>
      <c r="K31" s="47">
        <v>43831</v>
      </c>
      <c r="L31" s="47">
        <v>44012</v>
      </c>
      <c r="M31" s="48" t="str">
        <f t="shared" si="7"/>
        <v>100%</v>
      </c>
    </row>
    <row r="32" spans="1:14" s="50" customFormat="1" ht="60" x14ac:dyDescent="0.25">
      <c r="A32" s="54" t="s">
        <v>316</v>
      </c>
      <c r="B32" s="56" t="s">
        <v>82</v>
      </c>
      <c r="C32" s="20" t="s">
        <v>53</v>
      </c>
      <c r="D32" s="48" t="s">
        <v>158</v>
      </c>
      <c r="E32" s="81" t="s">
        <v>317</v>
      </c>
      <c r="F32" s="47">
        <v>43831</v>
      </c>
      <c r="G32" s="31">
        <v>37352826</v>
      </c>
      <c r="H32" s="48" t="s">
        <v>212</v>
      </c>
      <c r="I32" s="82"/>
      <c r="J32" s="82"/>
      <c r="K32" s="47">
        <v>43831</v>
      </c>
      <c r="L32" s="47">
        <v>43951</v>
      </c>
      <c r="M32" s="48" t="str">
        <f t="shared" si="7"/>
        <v>100%</v>
      </c>
    </row>
    <row r="33" spans="1:13" s="50" customFormat="1" ht="60" x14ac:dyDescent="0.25">
      <c r="A33" s="54" t="s">
        <v>318</v>
      </c>
      <c r="B33" s="56" t="s">
        <v>82</v>
      </c>
      <c r="C33" s="20" t="s">
        <v>36</v>
      </c>
      <c r="D33" s="48" t="s">
        <v>160</v>
      </c>
      <c r="E33" s="81" t="s">
        <v>319</v>
      </c>
      <c r="F33" s="47">
        <v>43831</v>
      </c>
      <c r="G33" s="31">
        <v>58774932</v>
      </c>
      <c r="H33" s="48" t="s">
        <v>60</v>
      </c>
      <c r="I33" s="82"/>
      <c r="J33" s="82"/>
      <c r="K33" s="47">
        <v>43831</v>
      </c>
      <c r="L33" s="47">
        <v>44196</v>
      </c>
      <c r="M33" s="48" t="str">
        <f t="shared" si="7"/>
        <v>75%</v>
      </c>
    </row>
    <row r="34" spans="1:13" s="50" customFormat="1" ht="152.25" customHeight="1" x14ac:dyDescent="0.25">
      <c r="A34" s="54" t="s">
        <v>320</v>
      </c>
      <c r="B34" s="56" t="s">
        <v>82</v>
      </c>
      <c r="C34" s="20" t="s">
        <v>33</v>
      </c>
      <c r="D34" s="48" t="s">
        <v>162</v>
      </c>
      <c r="E34" s="81" t="s">
        <v>321</v>
      </c>
      <c r="F34" s="47">
        <v>43831</v>
      </c>
      <c r="G34" s="31">
        <v>7784549</v>
      </c>
      <c r="H34" s="48" t="s">
        <v>212</v>
      </c>
      <c r="I34" s="82"/>
      <c r="J34" s="82"/>
      <c r="K34" s="47">
        <v>43831</v>
      </c>
      <c r="L34" s="47">
        <v>43951</v>
      </c>
      <c r="M34" s="48" t="str">
        <f t="shared" si="7"/>
        <v>100%</v>
      </c>
    </row>
    <row r="35" spans="1:13" s="50" customFormat="1" ht="48" x14ac:dyDescent="0.25">
      <c r="A35" s="54" t="s">
        <v>322</v>
      </c>
      <c r="B35" s="56" t="s">
        <v>82</v>
      </c>
      <c r="C35" s="20" t="s">
        <v>34</v>
      </c>
      <c r="D35" s="48" t="s">
        <v>163</v>
      </c>
      <c r="E35" s="81" t="s">
        <v>323</v>
      </c>
      <c r="F35" s="47">
        <v>43831</v>
      </c>
      <c r="G35" s="31">
        <v>9312896</v>
      </c>
      <c r="H35" s="48" t="s">
        <v>212</v>
      </c>
      <c r="I35" s="82"/>
      <c r="J35" s="82"/>
      <c r="K35" s="47">
        <v>43831</v>
      </c>
      <c r="L35" s="47">
        <v>43951</v>
      </c>
      <c r="M35" s="48" t="str">
        <f t="shared" si="7"/>
        <v>100%</v>
      </c>
    </row>
    <row r="36" spans="1:13" s="50" customFormat="1" ht="120" x14ac:dyDescent="0.25">
      <c r="A36" s="54" t="s">
        <v>324</v>
      </c>
      <c r="B36" s="56" t="s">
        <v>82</v>
      </c>
      <c r="C36" s="20" t="s">
        <v>33</v>
      </c>
      <c r="D36" s="48" t="s">
        <v>162</v>
      </c>
      <c r="E36" s="81" t="s">
        <v>58</v>
      </c>
      <c r="F36" s="47">
        <v>43831</v>
      </c>
      <c r="G36" s="31">
        <v>13790176</v>
      </c>
      <c r="H36" s="48" t="s">
        <v>212</v>
      </c>
      <c r="I36" s="82"/>
      <c r="J36" s="82"/>
      <c r="K36" s="47">
        <v>43831</v>
      </c>
      <c r="L36" s="47">
        <v>43951</v>
      </c>
      <c r="M36" s="48" t="str">
        <f t="shared" si="7"/>
        <v>100%</v>
      </c>
    </row>
    <row r="37" spans="1:13" s="50" customFormat="1" ht="72" x14ac:dyDescent="0.25">
      <c r="A37" s="54" t="s">
        <v>325</v>
      </c>
      <c r="B37" s="56" t="s">
        <v>82</v>
      </c>
      <c r="C37" s="20" t="s">
        <v>144</v>
      </c>
      <c r="D37" s="48" t="s">
        <v>168</v>
      </c>
      <c r="E37" s="81" t="s">
        <v>153</v>
      </c>
      <c r="F37" s="47">
        <v>43831</v>
      </c>
      <c r="G37" s="38" t="s">
        <v>326</v>
      </c>
      <c r="H37" s="48" t="s">
        <v>61</v>
      </c>
      <c r="I37" s="82"/>
      <c r="J37" s="82"/>
      <c r="K37" s="47">
        <v>43831</v>
      </c>
      <c r="L37" s="47">
        <v>44012</v>
      </c>
      <c r="M37" s="48" t="str">
        <f t="shared" si="7"/>
        <v>100%</v>
      </c>
    </row>
    <row r="38" spans="1:13" s="50" customFormat="1" ht="48" x14ac:dyDescent="0.25">
      <c r="A38" s="54" t="s">
        <v>327</v>
      </c>
      <c r="B38" s="56" t="s">
        <v>82</v>
      </c>
      <c r="C38" s="20" t="s">
        <v>37</v>
      </c>
      <c r="D38" s="48" t="s">
        <v>169</v>
      </c>
      <c r="E38" s="81" t="s">
        <v>328</v>
      </c>
      <c r="F38" s="47">
        <v>43831</v>
      </c>
      <c r="G38" s="38" t="s">
        <v>329</v>
      </c>
      <c r="H38" s="48" t="s">
        <v>61</v>
      </c>
      <c r="I38" s="82"/>
      <c r="J38" s="82"/>
      <c r="K38" s="47">
        <v>43831</v>
      </c>
      <c r="L38" s="47">
        <v>44012</v>
      </c>
      <c r="M38" s="48" t="str">
        <f t="shared" si="7"/>
        <v>100%</v>
      </c>
    </row>
    <row r="39" spans="1:13" ht="75.75" customHeight="1" x14ac:dyDescent="0.25">
      <c r="A39" s="54" t="s">
        <v>330</v>
      </c>
      <c r="B39" s="56" t="s">
        <v>245</v>
      </c>
      <c r="C39" s="20" t="s">
        <v>53</v>
      </c>
      <c r="D39" s="48" t="s">
        <v>158</v>
      </c>
      <c r="E39" s="81" t="s">
        <v>331</v>
      </c>
      <c r="F39" s="47">
        <v>43831</v>
      </c>
      <c r="G39" s="31">
        <v>67891200</v>
      </c>
      <c r="H39" s="20" t="s">
        <v>64</v>
      </c>
      <c r="I39" s="82" t="s">
        <v>985</v>
      </c>
      <c r="J39" s="82"/>
      <c r="K39" s="47">
        <v>43831</v>
      </c>
      <c r="L39" s="47">
        <v>44104</v>
      </c>
      <c r="M39" s="48" t="str">
        <f t="shared" si="7"/>
        <v>100%</v>
      </c>
    </row>
    <row r="40" spans="1:13" ht="72" x14ac:dyDescent="0.25">
      <c r="A40" s="54" t="s">
        <v>332</v>
      </c>
      <c r="B40" s="56" t="s">
        <v>82</v>
      </c>
      <c r="C40" s="20" t="s">
        <v>35</v>
      </c>
      <c r="D40" s="48" t="s">
        <v>161</v>
      </c>
      <c r="E40" s="81" t="s">
        <v>235</v>
      </c>
      <c r="F40" s="47">
        <v>43831</v>
      </c>
      <c r="G40" s="31">
        <v>3249350</v>
      </c>
      <c r="H40" s="46" t="s">
        <v>215</v>
      </c>
      <c r="I40" s="82"/>
      <c r="J40" s="82"/>
      <c r="K40" s="47">
        <v>43831</v>
      </c>
      <c r="L40" s="47">
        <v>43861</v>
      </c>
      <c r="M40" s="48" t="str">
        <f t="shared" si="7"/>
        <v>100%</v>
      </c>
    </row>
    <row r="41" spans="1:13" ht="72" x14ac:dyDescent="0.25">
      <c r="A41" s="54" t="s">
        <v>333</v>
      </c>
      <c r="B41" s="56" t="s">
        <v>82</v>
      </c>
      <c r="C41" s="20" t="s">
        <v>117</v>
      </c>
      <c r="D41" s="48" t="s">
        <v>118</v>
      </c>
      <c r="E41" s="81" t="s">
        <v>983</v>
      </c>
      <c r="F41" s="47">
        <v>43831</v>
      </c>
      <c r="G41" s="87" t="s">
        <v>335</v>
      </c>
      <c r="H41" s="20" t="s">
        <v>61</v>
      </c>
      <c r="I41" s="82"/>
      <c r="J41" s="82"/>
      <c r="K41" s="47">
        <v>43831</v>
      </c>
      <c r="L41" s="47">
        <v>44012</v>
      </c>
      <c r="M41" s="48" t="str">
        <f t="shared" si="7"/>
        <v>100%</v>
      </c>
    </row>
    <row r="42" spans="1:13" ht="48" x14ac:dyDescent="0.25">
      <c r="A42" s="54" t="s">
        <v>336</v>
      </c>
      <c r="B42" s="56" t="s">
        <v>82</v>
      </c>
      <c r="C42" s="20" t="s">
        <v>337</v>
      </c>
      <c r="D42" s="48">
        <v>42437641</v>
      </c>
      <c r="E42" s="81" t="s">
        <v>338</v>
      </c>
      <c r="F42" s="47">
        <v>43831</v>
      </c>
      <c r="G42" s="38" t="s">
        <v>339</v>
      </c>
      <c r="H42" s="20" t="s">
        <v>61</v>
      </c>
      <c r="I42" s="82"/>
      <c r="J42" s="82"/>
      <c r="K42" s="47">
        <v>43831</v>
      </c>
      <c r="L42" s="47">
        <v>44012</v>
      </c>
      <c r="M42" s="48" t="str">
        <f t="shared" si="7"/>
        <v>100%</v>
      </c>
    </row>
    <row r="43" spans="1:13" ht="48" x14ac:dyDescent="0.25">
      <c r="A43" s="54" t="s">
        <v>340</v>
      </c>
      <c r="B43" s="56" t="s">
        <v>82</v>
      </c>
      <c r="C43" s="20" t="s">
        <v>142</v>
      </c>
      <c r="D43" s="48" t="s">
        <v>157</v>
      </c>
      <c r="E43" s="81" t="s">
        <v>286</v>
      </c>
      <c r="F43" s="47">
        <v>43831</v>
      </c>
      <c r="G43" s="38">
        <v>38233698</v>
      </c>
      <c r="H43" s="20" t="s">
        <v>61</v>
      </c>
      <c r="I43" s="82"/>
      <c r="J43" s="82"/>
      <c r="K43" s="47">
        <v>43831</v>
      </c>
      <c r="L43" s="47">
        <v>44012</v>
      </c>
      <c r="M43" s="48" t="str">
        <f t="shared" si="7"/>
        <v>100%</v>
      </c>
    </row>
    <row r="44" spans="1:13" ht="60" x14ac:dyDescent="0.25">
      <c r="A44" s="54" t="s">
        <v>341</v>
      </c>
      <c r="B44" s="56" t="s">
        <v>82</v>
      </c>
      <c r="C44" s="20" t="s">
        <v>142</v>
      </c>
      <c r="D44" s="48" t="s">
        <v>157</v>
      </c>
      <c r="E44" s="81" t="s">
        <v>287</v>
      </c>
      <c r="F44" s="47">
        <v>43831</v>
      </c>
      <c r="G44" s="38">
        <v>153240551</v>
      </c>
      <c r="H44" s="20" t="s">
        <v>258</v>
      </c>
      <c r="I44" s="82"/>
      <c r="J44" s="82"/>
      <c r="K44" s="47">
        <v>43831</v>
      </c>
      <c r="L44" s="47">
        <v>44012</v>
      </c>
      <c r="M44" s="48" t="str">
        <f t="shared" si="7"/>
        <v>100%</v>
      </c>
    </row>
    <row r="45" spans="1:13" ht="48" x14ac:dyDescent="0.25">
      <c r="A45" s="54" t="s">
        <v>342</v>
      </c>
      <c r="B45" s="56" t="s">
        <v>82</v>
      </c>
      <c r="C45" s="20" t="s">
        <v>39</v>
      </c>
      <c r="D45" s="48" t="s">
        <v>166</v>
      </c>
      <c r="E45" s="81" t="s">
        <v>343</v>
      </c>
      <c r="F45" s="88">
        <v>43831</v>
      </c>
      <c r="G45" s="31">
        <v>42897275</v>
      </c>
      <c r="H45" s="48" t="s">
        <v>212</v>
      </c>
      <c r="I45" s="82"/>
      <c r="J45" s="82"/>
      <c r="K45" s="47">
        <v>43831</v>
      </c>
      <c r="L45" s="47">
        <v>43951</v>
      </c>
      <c r="M45" s="48" t="str">
        <f t="shared" si="7"/>
        <v>100%</v>
      </c>
    </row>
    <row r="46" spans="1:13" ht="48" x14ac:dyDescent="0.25">
      <c r="A46" s="54" t="s">
        <v>344</v>
      </c>
      <c r="B46" s="56" t="s">
        <v>82</v>
      </c>
      <c r="C46" s="20" t="s">
        <v>99</v>
      </c>
      <c r="D46" s="89" t="s">
        <v>100</v>
      </c>
      <c r="E46" s="81" t="s">
        <v>345</v>
      </c>
      <c r="F46" s="88">
        <v>43838</v>
      </c>
      <c r="G46" s="43" t="s">
        <v>346</v>
      </c>
      <c r="H46" s="22" t="s">
        <v>61</v>
      </c>
      <c r="I46" s="82"/>
      <c r="J46" s="82"/>
      <c r="K46" s="47">
        <v>43838</v>
      </c>
      <c r="L46" s="47">
        <v>44019</v>
      </c>
      <c r="M46" s="48" t="str">
        <f t="shared" si="7"/>
        <v>100%</v>
      </c>
    </row>
    <row r="47" spans="1:13" ht="71.25" customHeight="1" x14ac:dyDescent="0.25">
      <c r="A47" s="54" t="s">
        <v>347</v>
      </c>
      <c r="B47" s="56" t="s">
        <v>91</v>
      </c>
      <c r="C47" s="20" t="s">
        <v>130</v>
      </c>
      <c r="D47" s="48" t="s">
        <v>171</v>
      </c>
      <c r="E47" s="81" t="s">
        <v>348</v>
      </c>
      <c r="F47" s="88">
        <v>43838</v>
      </c>
      <c r="G47" s="31">
        <v>15000000</v>
      </c>
      <c r="H47" s="22" t="s">
        <v>61</v>
      </c>
      <c r="I47" s="82" t="s">
        <v>1025</v>
      </c>
      <c r="J47" s="82"/>
      <c r="K47" s="47">
        <v>43840</v>
      </c>
      <c r="L47" s="47">
        <v>44043</v>
      </c>
      <c r="M47" s="48" t="str">
        <f t="shared" si="7"/>
        <v>100%</v>
      </c>
    </row>
    <row r="48" spans="1:13" ht="48" x14ac:dyDescent="0.25">
      <c r="A48" s="54" t="s">
        <v>349</v>
      </c>
      <c r="B48" s="56" t="s">
        <v>82</v>
      </c>
      <c r="C48" s="20" t="s">
        <v>143</v>
      </c>
      <c r="D48" s="89" t="s">
        <v>350</v>
      </c>
      <c r="E48" s="81" t="s">
        <v>351</v>
      </c>
      <c r="F48" s="88">
        <v>43832</v>
      </c>
      <c r="G48" s="31">
        <v>1989174</v>
      </c>
      <c r="H48" s="22" t="s">
        <v>61</v>
      </c>
      <c r="I48" s="82"/>
      <c r="J48" s="82"/>
      <c r="K48" s="47">
        <v>43832</v>
      </c>
      <c r="L48" s="47">
        <v>44013</v>
      </c>
      <c r="M48" s="48" t="str">
        <f t="shared" si="7"/>
        <v>100%</v>
      </c>
    </row>
    <row r="49" spans="1:13" ht="48" x14ac:dyDescent="0.25">
      <c r="A49" s="54" t="s">
        <v>352</v>
      </c>
      <c r="B49" s="56" t="s">
        <v>82</v>
      </c>
      <c r="C49" s="20" t="s">
        <v>353</v>
      </c>
      <c r="D49" s="89"/>
      <c r="E49" s="81" t="s">
        <v>354</v>
      </c>
      <c r="F49" s="88">
        <v>43838</v>
      </c>
      <c r="G49" s="46" t="s">
        <v>355</v>
      </c>
      <c r="H49" s="22" t="s">
        <v>61</v>
      </c>
      <c r="I49" s="82"/>
      <c r="J49" s="82"/>
      <c r="K49" s="47">
        <v>43832</v>
      </c>
      <c r="L49" s="47">
        <v>44013</v>
      </c>
      <c r="M49" s="48" t="str">
        <f t="shared" si="7"/>
        <v>100%</v>
      </c>
    </row>
    <row r="50" spans="1:13" ht="48" x14ac:dyDescent="0.25">
      <c r="A50" s="54" t="s">
        <v>356</v>
      </c>
      <c r="B50" s="56" t="s">
        <v>82</v>
      </c>
      <c r="C50" s="20" t="s">
        <v>136</v>
      </c>
      <c r="D50" s="48" t="s">
        <v>138</v>
      </c>
      <c r="E50" s="81" t="s">
        <v>357</v>
      </c>
      <c r="F50" s="88">
        <v>43832</v>
      </c>
      <c r="G50" s="87" t="s">
        <v>358</v>
      </c>
      <c r="H50" s="22" t="s">
        <v>61</v>
      </c>
      <c r="I50" s="82"/>
      <c r="J50" s="82"/>
      <c r="K50" s="47">
        <v>43832</v>
      </c>
      <c r="L50" s="47">
        <v>44013</v>
      </c>
      <c r="M50" s="48" t="str">
        <f t="shared" si="7"/>
        <v>100%</v>
      </c>
    </row>
    <row r="51" spans="1:13" ht="48" x14ac:dyDescent="0.25">
      <c r="A51" s="54" t="s">
        <v>359</v>
      </c>
      <c r="B51" s="56" t="s">
        <v>360</v>
      </c>
      <c r="C51" s="20" t="s">
        <v>239</v>
      </c>
      <c r="D51" s="48" t="s">
        <v>249</v>
      </c>
      <c r="E51" s="81" t="s">
        <v>361</v>
      </c>
      <c r="F51" s="88">
        <v>43839</v>
      </c>
      <c r="G51" s="31">
        <v>75000000</v>
      </c>
      <c r="H51" s="22" t="s">
        <v>362</v>
      </c>
      <c r="I51" s="82"/>
      <c r="J51" s="82"/>
      <c r="K51" s="47">
        <v>43839</v>
      </c>
      <c r="L51" s="47">
        <v>43854</v>
      </c>
      <c r="M51" s="48" t="str">
        <f t="shared" si="7"/>
        <v>100%</v>
      </c>
    </row>
    <row r="52" spans="1:13" ht="48" x14ac:dyDescent="0.25">
      <c r="A52" s="84" t="s">
        <v>363</v>
      </c>
      <c r="B52" s="80" t="s">
        <v>245</v>
      </c>
      <c r="C52" s="85" t="s">
        <v>41</v>
      </c>
      <c r="D52" s="85" t="s">
        <v>66</v>
      </c>
      <c r="E52" s="81" t="s">
        <v>364</v>
      </c>
      <c r="F52" s="88">
        <v>43840</v>
      </c>
      <c r="G52" s="31">
        <v>1987177346</v>
      </c>
      <c r="H52" s="22" t="s">
        <v>65</v>
      </c>
      <c r="I52" s="82"/>
      <c r="J52" s="82"/>
      <c r="K52" s="90">
        <v>43843</v>
      </c>
      <c r="L52" s="90">
        <v>44086</v>
      </c>
      <c r="M52" s="48" t="str">
        <f t="shared" si="7"/>
        <v>100%</v>
      </c>
    </row>
    <row r="53" spans="1:13" ht="72" x14ac:dyDescent="0.25">
      <c r="A53" s="54" t="s">
        <v>365</v>
      </c>
      <c r="B53" s="56" t="s">
        <v>91</v>
      </c>
      <c r="C53" s="20" t="s">
        <v>54</v>
      </c>
      <c r="D53" s="48" t="s">
        <v>67</v>
      </c>
      <c r="E53" s="81" t="s">
        <v>366</v>
      </c>
      <c r="F53" s="88">
        <v>43843</v>
      </c>
      <c r="G53" s="31">
        <v>714692000</v>
      </c>
      <c r="H53" s="22" t="s">
        <v>63</v>
      </c>
      <c r="I53" s="82"/>
      <c r="J53" s="82"/>
      <c r="K53" s="47">
        <v>43843</v>
      </c>
      <c r="L53" s="47">
        <v>44177</v>
      </c>
      <c r="M53" s="48" t="str">
        <f t="shared" si="7"/>
        <v>78%</v>
      </c>
    </row>
    <row r="54" spans="1:13" ht="60" x14ac:dyDescent="0.25">
      <c r="A54" s="54" t="s">
        <v>367</v>
      </c>
      <c r="B54" s="56" t="s">
        <v>91</v>
      </c>
      <c r="C54" s="20" t="s">
        <v>44</v>
      </c>
      <c r="D54" s="48" t="s">
        <v>172</v>
      </c>
      <c r="E54" s="81" t="s">
        <v>368</v>
      </c>
      <c r="F54" s="88">
        <v>43843</v>
      </c>
      <c r="G54" s="31">
        <v>104737500</v>
      </c>
      <c r="H54" s="22" t="s">
        <v>63</v>
      </c>
      <c r="I54" s="82"/>
      <c r="J54" s="82"/>
      <c r="K54" s="47">
        <v>43844</v>
      </c>
      <c r="L54" s="47">
        <v>44178</v>
      </c>
      <c r="M54" s="48" t="str">
        <f t="shared" si="7"/>
        <v>78%</v>
      </c>
    </row>
    <row r="55" spans="1:13" ht="96" x14ac:dyDescent="0.25">
      <c r="A55" s="54" t="s">
        <v>369</v>
      </c>
      <c r="B55" s="56" t="s">
        <v>245</v>
      </c>
      <c r="C55" s="20" t="s">
        <v>45</v>
      </c>
      <c r="D55" s="48" t="s">
        <v>193</v>
      </c>
      <c r="E55" s="81" t="s">
        <v>370</v>
      </c>
      <c r="F55" s="88">
        <v>43843</v>
      </c>
      <c r="G55" s="31">
        <v>388316162</v>
      </c>
      <c r="H55" s="22" t="s">
        <v>371</v>
      </c>
      <c r="I55" s="82"/>
      <c r="J55" s="82"/>
      <c r="K55" s="47">
        <v>43843</v>
      </c>
      <c r="L55" s="47">
        <v>44165</v>
      </c>
      <c r="M55" s="48" t="str">
        <f t="shared" si="7"/>
        <v>81%</v>
      </c>
    </row>
    <row r="56" spans="1:13" ht="84" x14ac:dyDescent="0.25">
      <c r="A56" s="54" t="s">
        <v>372</v>
      </c>
      <c r="B56" s="56" t="s">
        <v>244</v>
      </c>
      <c r="C56" s="20" t="s">
        <v>40</v>
      </c>
      <c r="D56" s="48" t="s">
        <v>159</v>
      </c>
      <c r="E56" s="81" t="s">
        <v>373</v>
      </c>
      <c r="F56" s="88">
        <v>43844</v>
      </c>
      <c r="G56" s="31">
        <v>209878243</v>
      </c>
      <c r="H56" s="22" t="s">
        <v>374</v>
      </c>
      <c r="I56" s="82"/>
      <c r="J56" s="82"/>
      <c r="K56" s="47">
        <v>43844</v>
      </c>
      <c r="L56" s="47">
        <v>44196</v>
      </c>
      <c r="M56" s="48" t="str">
        <f t="shared" si="7"/>
        <v>74%</v>
      </c>
    </row>
    <row r="57" spans="1:13" ht="84" x14ac:dyDescent="0.25">
      <c r="A57" s="54" t="s">
        <v>375</v>
      </c>
      <c r="B57" s="56" t="s">
        <v>93</v>
      </c>
      <c r="C57" s="20" t="s">
        <v>54</v>
      </c>
      <c r="D57" s="48" t="s">
        <v>67</v>
      </c>
      <c r="E57" s="81" t="s">
        <v>376</v>
      </c>
      <c r="F57" s="88">
        <v>43845</v>
      </c>
      <c r="G57" s="31">
        <v>323896100</v>
      </c>
      <c r="H57" s="22" t="s">
        <v>63</v>
      </c>
      <c r="I57" s="82"/>
      <c r="J57" s="82"/>
      <c r="K57" s="47">
        <v>43846</v>
      </c>
      <c r="L57" s="47">
        <v>44180</v>
      </c>
      <c r="M57" s="48" t="str">
        <f t="shared" si="7"/>
        <v>77%</v>
      </c>
    </row>
    <row r="58" spans="1:13" ht="84" x14ac:dyDescent="0.25">
      <c r="A58" s="91" t="s">
        <v>377</v>
      </c>
      <c r="B58" s="56" t="s">
        <v>82</v>
      </c>
      <c r="C58" s="92" t="s">
        <v>378</v>
      </c>
      <c r="D58" s="93" t="s">
        <v>379</v>
      </c>
      <c r="E58" s="81" t="s">
        <v>380</v>
      </c>
      <c r="F58" s="88">
        <v>43846</v>
      </c>
      <c r="G58" s="31">
        <v>8712000</v>
      </c>
      <c r="H58" s="22" t="s">
        <v>61</v>
      </c>
      <c r="I58" s="82"/>
      <c r="J58" s="82"/>
      <c r="K58" s="94">
        <v>43846</v>
      </c>
      <c r="L58" s="94">
        <v>44027</v>
      </c>
      <c r="M58" s="48" t="str">
        <f t="shared" si="7"/>
        <v>100%</v>
      </c>
    </row>
    <row r="59" spans="1:13" ht="84" x14ac:dyDescent="0.25">
      <c r="A59" s="54" t="s">
        <v>381</v>
      </c>
      <c r="B59" s="56" t="s">
        <v>82</v>
      </c>
      <c r="C59" s="20" t="s">
        <v>133</v>
      </c>
      <c r="D59" s="48" t="s">
        <v>187</v>
      </c>
      <c r="E59" s="81" t="s">
        <v>382</v>
      </c>
      <c r="F59" s="88">
        <v>43846</v>
      </c>
      <c r="G59" s="31">
        <v>115000000</v>
      </c>
      <c r="H59" s="22" t="s">
        <v>383</v>
      </c>
      <c r="I59" s="82"/>
      <c r="J59" s="82"/>
      <c r="K59" s="47">
        <v>43847</v>
      </c>
      <c r="L59" s="47">
        <v>44196</v>
      </c>
      <c r="M59" s="48" t="str">
        <f t="shared" si="7"/>
        <v>74%</v>
      </c>
    </row>
    <row r="60" spans="1:13" ht="120" x14ac:dyDescent="0.25">
      <c r="A60" s="54" t="s">
        <v>384</v>
      </c>
      <c r="B60" s="56" t="s">
        <v>91</v>
      </c>
      <c r="C60" s="20" t="s">
        <v>221</v>
      </c>
      <c r="D60" s="48" t="s">
        <v>226</v>
      </c>
      <c r="E60" s="81" t="s">
        <v>385</v>
      </c>
      <c r="F60" s="88">
        <v>43851</v>
      </c>
      <c r="G60" s="31">
        <v>156200000</v>
      </c>
      <c r="H60" s="22" t="s">
        <v>214</v>
      </c>
      <c r="I60" s="82"/>
      <c r="J60" s="82"/>
      <c r="K60" s="47">
        <v>43854</v>
      </c>
      <c r="L60" s="47">
        <v>44188</v>
      </c>
      <c r="M60" s="48" t="str">
        <f t="shared" si="7"/>
        <v>75%</v>
      </c>
    </row>
    <row r="61" spans="1:13" ht="72" x14ac:dyDescent="0.25">
      <c r="A61" s="54" t="s">
        <v>386</v>
      </c>
      <c r="B61" s="56" t="s">
        <v>124</v>
      </c>
      <c r="C61" s="20" t="s">
        <v>54</v>
      </c>
      <c r="D61" s="48" t="s">
        <v>67</v>
      </c>
      <c r="E61" s="81" t="s">
        <v>387</v>
      </c>
      <c r="F61" s="88">
        <v>43852</v>
      </c>
      <c r="G61" s="31">
        <v>294648548</v>
      </c>
      <c r="H61" s="22" t="s">
        <v>214</v>
      </c>
      <c r="I61" s="82"/>
      <c r="J61" s="82"/>
      <c r="K61" s="47">
        <v>43852</v>
      </c>
      <c r="L61" s="47">
        <v>44186</v>
      </c>
      <c r="M61" s="48" t="str">
        <f t="shared" si="7"/>
        <v>75%</v>
      </c>
    </row>
    <row r="62" spans="1:13" ht="60" x14ac:dyDescent="0.25">
      <c r="A62" s="54" t="s">
        <v>388</v>
      </c>
      <c r="B62" s="56" t="s">
        <v>244</v>
      </c>
      <c r="C62" s="20" t="s">
        <v>149</v>
      </c>
      <c r="D62" s="48" t="s">
        <v>188</v>
      </c>
      <c r="E62" s="81" t="s">
        <v>389</v>
      </c>
      <c r="F62" s="88">
        <v>43854</v>
      </c>
      <c r="G62" s="31">
        <v>1200000000</v>
      </c>
      <c r="H62" s="48" t="s">
        <v>214</v>
      </c>
      <c r="I62" s="82"/>
      <c r="J62" s="82"/>
      <c r="K62" s="47">
        <v>43858</v>
      </c>
      <c r="L62" s="47">
        <v>44192</v>
      </c>
      <c r="M62" s="48" t="str">
        <f t="shared" si="7"/>
        <v>74%</v>
      </c>
    </row>
    <row r="63" spans="1:13" ht="48" x14ac:dyDescent="0.25">
      <c r="A63" s="54" t="s">
        <v>390</v>
      </c>
      <c r="B63" s="56" t="s">
        <v>82</v>
      </c>
      <c r="C63" s="20" t="s">
        <v>391</v>
      </c>
      <c r="D63" s="48" t="s">
        <v>392</v>
      </c>
      <c r="E63" s="81" t="s">
        <v>393</v>
      </c>
      <c r="F63" s="88">
        <v>43857</v>
      </c>
      <c r="G63" s="95" t="s">
        <v>394</v>
      </c>
      <c r="H63" s="48" t="s">
        <v>61</v>
      </c>
      <c r="I63" s="82"/>
      <c r="J63" s="82"/>
      <c r="K63" s="47">
        <v>43857</v>
      </c>
      <c r="L63" s="47">
        <v>44038</v>
      </c>
      <c r="M63" s="48" t="str">
        <f t="shared" si="7"/>
        <v>100%</v>
      </c>
    </row>
    <row r="64" spans="1:13" ht="48" x14ac:dyDescent="0.25">
      <c r="A64" s="54" t="s">
        <v>395</v>
      </c>
      <c r="B64" s="56" t="s">
        <v>93</v>
      </c>
      <c r="C64" s="20" t="s">
        <v>54</v>
      </c>
      <c r="D64" s="48" t="s">
        <v>67</v>
      </c>
      <c r="E64" s="81" t="s">
        <v>396</v>
      </c>
      <c r="F64" s="88">
        <v>43858</v>
      </c>
      <c r="G64" s="31">
        <v>324578074</v>
      </c>
      <c r="H64" s="22" t="s">
        <v>63</v>
      </c>
      <c r="I64" s="82"/>
      <c r="J64" s="82"/>
      <c r="K64" s="47">
        <v>43858</v>
      </c>
      <c r="L64" s="47">
        <v>44192</v>
      </c>
      <c r="M64" s="48" t="str">
        <f t="shared" si="7"/>
        <v>74%</v>
      </c>
    </row>
    <row r="65" spans="1:13" ht="36" x14ac:dyDescent="0.25">
      <c r="A65" s="54" t="s">
        <v>397</v>
      </c>
      <c r="B65" s="56" t="s">
        <v>82</v>
      </c>
      <c r="C65" s="20" t="s">
        <v>146</v>
      </c>
      <c r="D65" s="48" t="s">
        <v>179</v>
      </c>
      <c r="E65" s="81" t="s">
        <v>398</v>
      </c>
      <c r="F65" s="88">
        <v>43858</v>
      </c>
      <c r="G65" s="31">
        <v>1356462</v>
      </c>
      <c r="H65" s="22" t="s">
        <v>61</v>
      </c>
      <c r="I65" s="82"/>
      <c r="J65" s="82"/>
      <c r="K65" s="47">
        <v>43858</v>
      </c>
      <c r="L65" s="47">
        <v>44039</v>
      </c>
      <c r="M65" s="48" t="str">
        <f t="shared" si="7"/>
        <v>100%</v>
      </c>
    </row>
    <row r="66" spans="1:13" ht="48" x14ac:dyDescent="0.25">
      <c r="A66" s="54" t="s">
        <v>399</v>
      </c>
      <c r="B66" s="56" t="s">
        <v>124</v>
      </c>
      <c r="C66" s="20" t="s">
        <v>49</v>
      </c>
      <c r="D66" s="48" t="s">
        <v>180</v>
      </c>
      <c r="E66" s="81" t="s">
        <v>400</v>
      </c>
      <c r="F66" s="88">
        <v>43859</v>
      </c>
      <c r="G66" s="31">
        <v>49500000</v>
      </c>
      <c r="H66" s="22" t="s">
        <v>63</v>
      </c>
      <c r="I66" s="82"/>
      <c r="J66" s="82"/>
      <c r="K66" s="47">
        <v>43860</v>
      </c>
      <c r="L66" s="47">
        <v>44194</v>
      </c>
      <c r="M66" s="48" t="str">
        <f t="shared" si="7"/>
        <v>73%</v>
      </c>
    </row>
    <row r="67" spans="1:13" ht="72" x14ac:dyDescent="0.25">
      <c r="A67" s="91" t="s">
        <v>401</v>
      </c>
      <c r="B67" s="56" t="s">
        <v>124</v>
      </c>
      <c r="C67" s="92" t="s">
        <v>402</v>
      </c>
      <c r="D67" s="93" t="s">
        <v>403</v>
      </c>
      <c r="E67" s="81" t="s">
        <v>404</v>
      </c>
      <c r="F67" s="88">
        <v>43860</v>
      </c>
      <c r="G67" s="31">
        <v>33000000</v>
      </c>
      <c r="H67" s="96"/>
      <c r="I67" s="82"/>
      <c r="J67" s="82"/>
      <c r="K67" s="94">
        <v>43861</v>
      </c>
      <c r="L67" s="94">
        <v>44195</v>
      </c>
      <c r="M67" s="48" t="str">
        <f t="shared" si="7"/>
        <v>73%</v>
      </c>
    </row>
    <row r="68" spans="1:13" ht="72" x14ac:dyDescent="0.25">
      <c r="A68" s="54" t="s">
        <v>405</v>
      </c>
      <c r="B68" s="56" t="s">
        <v>124</v>
      </c>
      <c r="C68" s="20" t="s">
        <v>147</v>
      </c>
      <c r="D68" s="48" t="s">
        <v>182</v>
      </c>
      <c r="E68" s="81" t="s">
        <v>406</v>
      </c>
      <c r="F68" s="88">
        <v>43860</v>
      </c>
      <c r="G68" s="31">
        <v>49500000</v>
      </c>
      <c r="H68" s="48" t="s">
        <v>63</v>
      </c>
      <c r="I68" s="82"/>
      <c r="J68" s="82"/>
      <c r="K68" s="47">
        <v>43862</v>
      </c>
      <c r="L68" s="47">
        <v>44196</v>
      </c>
      <c r="M68" s="48" t="str">
        <f t="shared" si="7"/>
        <v>72%</v>
      </c>
    </row>
    <row r="69" spans="1:13" ht="36" x14ac:dyDescent="0.25">
      <c r="A69" s="84" t="s">
        <v>407</v>
      </c>
      <c r="B69" s="97" t="s">
        <v>408</v>
      </c>
      <c r="C69" s="58" t="s">
        <v>148</v>
      </c>
      <c r="D69" s="98" t="s">
        <v>68</v>
      </c>
      <c r="E69" s="81" t="s">
        <v>409</v>
      </c>
      <c r="F69" s="88">
        <v>43860</v>
      </c>
      <c r="G69" s="31">
        <v>1778558328</v>
      </c>
      <c r="H69" s="48" t="s">
        <v>63</v>
      </c>
      <c r="I69" s="82"/>
      <c r="J69" s="82"/>
      <c r="K69" s="90">
        <v>43862</v>
      </c>
      <c r="L69" s="90">
        <v>44196</v>
      </c>
      <c r="M69" s="48" t="str">
        <f t="shared" si="7"/>
        <v>72%</v>
      </c>
    </row>
    <row r="70" spans="1:13" ht="84" x14ac:dyDescent="0.25">
      <c r="A70" s="80" t="s">
        <v>410</v>
      </c>
      <c r="B70" s="80" t="s">
        <v>246</v>
      </c>
      <c r="C70" s="58" t="s">
        <v>46</v>
      </c>
      <c r="D70" s="54" t="s">
        <v>69</v>
      </c>
      <c r="E70" s="81" t="s">
        <v>411</v>
      </c>
      <c r="F70" s="88">
        <v>43861</v>
      </c>
      <c r="G70" s="31">
        <v>1734641888</v>
      </c>
      <c r="H70" s="48" t="s">
        <v>63</v>
      </c>
      <c r="I70" s="82"/>
      <c r="J70" s="82"/>
      <c r="K70" s="90">
        <v>43862</v>
      </c>
      <c r="L70" s="90">
        <v>44196</v>
      </c>
      <c r="M70" s="48" t="str">
        <f t="shared" si="7"/>
        <v>72%</v>
      </c>
    </row>
    <row r="71" spans="1:13" ht="168" x14ac:dyDescent="0.25">
      <c r="A71" s="48" t="s">
        <v>412</v>
      </c>
      <c r="B71" s="46" t="s">
        <v>82</v>
      </c>
      <c r="C71" s="20" t="s">
        <v>145</v>
      </c>
      <c r="D71" s="48" t="s">
        <v>71</v>
      </c>
      <c r="E71" s="81" t="s">
        <v>413</v>
      </c>
      <c r="F71" s="88">
        <v>43861</v>
      </c>
      <c r="G71" s="31">
        <v>32959812</v>
      </c>
      <c r="H71" s="22" t="s">
        <v>60</v>
      </c>
      <c r="I71" s="99"/>
      <c r="J71" s="99"/>
      <c r="K71" s="47">
        <v>43862</v>
      </c>
      <c r="L71" s="47">
        <v>44227</v>
      </c>
      <c r="M71" s="48" t="str">
        <f t="shared" si="7"/>
        <v>66%</v>
      </c>
    </row>
    <row r="72" spans="1:13" ht="48" x14ac:dyDescent="0.25">
      <c r="A72" s="54" t="s">
        <v>414</v>
      </c>
      <c r="B72" s="56" t="s">
        <v>82</v>
      </c>
      <c r="C72" s="20" t="s">
        <v>43</v>
      </c>
      <c r="D72" s="48" t="s">
        <v>178</v>
      </c>
      <c r="E72" s="81" t="s">
        <v>415</v>
      </c>
      <c r="F72" s="88">
        <v>43861</v>
      </c>
      <c r="G72" s="31">
        <v>477023931</v>
      </c>
      <c r="H72" s="48" t="s">
        <v>63</v>
      </c>
      <c r="I72" s="82"/>
      <c r="J72" s="82"/>
      <c r="K72" s="47">
        <v>43861</v>
      </c>
      <c r="L72" s="47">
        <v>44195</v>
      </c>
      <c r="M72" s="48" t="str">
        <f t="shared" si="7"/>
        <v>73%</v>
      </c>
    </row>
    <row r="73" spans="1:13" ht="108" x14ac:dyDescent="0.25">
      <c r="A73" s="84" t="s">
        <v>416</v>
      </c>
      <c r="B73" s="97" t="s">
        <v>417</v>
      </c>
      <c r="C73" s="85" t="s">
        <v>54</v>
      </c>
      <c r="D73" s="98" t="s">
        <v>67</v>
      </c>
      <c r="E73" s="81" t="s">
        <v>418</v>
      </c>
      <c r="F73" s="88">
        <v>43861</v>
      </c>
      <c r="G73" s="31">
        <v>326457198</v>
      </c>
      <c r="H73" s="48" t="s">
        <v>61</v>
      </c>
      <c r="I73" s="82"/>
      <c r="J73" s="82"/>
      <c r="K73" s="47">
        <v>43862</v>
      </c>
      <c r="L73" s="47">
        <v>44043</v>
      </c>
      <c r="M73" s="48" t="str">
        <f t="shared" si="7"/>
        <v>100%</v>
      </c>
    </row>
    <row r="74" spans="1:13" ht="72" x14ac:dyDescent="0.25">
      <c r="A74" s="54" t="s">
        <v>419</v>
      </c>
      <c r="B74" s="56" t="s">
        <v>91</v>
      </c>
      <c r="C74" s="20" t="s">
        <v>420</v>
      </c>
      <c r="D74" s="48" t="s">
        <v>199</v>
      </c>
      <c r="E74" s="81" t="s">
        <v>421</v>
      </c>
      <c r="F74" s="88">
        <v>43861</v>
      </c>
      <c r="G74" s="31">
        <v>220000000</v>
      </c>
      <c r="H74" s="48" t="s">
        <v>214</v>
      </c>
      <c r="I74" s="82"/>
      <c r="J74" s="82"/>
      <c r="K74" s="47">
        <v>43862</v>
      </c>
      <c r="L74" s="94">
        <v>44196</v>
      </c>
      <c r="M74" s="48" t="str">
        <f t="shared" si="7"/>
        <v>72%</v>
      </c>
    </row>
    <row r="75" spans="1:13" ht="72" x14ac:dyDescent="0.25">
      <c r="A75" s="84" t="s">
        <v>422</v>
      </c>
      <c r="B75" s="97" t="s">
        <v>244</v>
      </c>
      <c r="C75" s="98" t="s">
        <v>423</v>
      </c>
      <c r="D75" s="48" t="s">
        <v>424</v>
      </c>
      <c r="E75" s="81" t="s">
        <v>425</v>
      </c>
      <c r="F75" s="88">
        <v>43861</v>
      </c>
      <c r="G75" s="31">
        <v>56983899</v>
      </c>
      <c r="H75" s="48" t="s">
        <v>215</v>
      </c>
      <c r="I75" s="82"/>
      <c r="J75" s="82"/>
      <c r="K75" s="90">
        <v>43862</v>
      </c>
      <c r="L75" s="47">
        <v>43859</v>
      </c>
      <c r="M75" s="48" t="str">
        <f t="shared" si="7"/>
        <v>-8067%</v>
      </c>
    </row>
    <row r="76" spans="1:13" ht="72" x14ac:dyDescent="0.25">
      <c r="A76" s="54" t="s">
        <v>426</v>
      </c>
      <c r="B76" s="100" t="s">
        <v>244</v>
      </c>
      <c r="C76" s="20" t="s">
        <v>427</v>
      </c>
      <c r="D76" s="93" t="s">
        <v>175</v>
      </c>
      <c r="E76" s="81" t="s">
        <v>428</v>
      </c>
      <c r="F76" s="88">
        <v>43861</v>
      </c>
      <c r="G76" s="31">
        <v>47250000</v>
      </c>
      <c r="H76" s="48" t="s">
        <v>63</v>
      </c>
      <c r="I76" s="82"/>
      <c r="J76" s="82"/>
      <c r="K76" s="47">
        <v>43862</v>
      </c>
      <c r="L76" s="94">
        <v>44196</v>
      </c>
      <c r="M76" s="48" t="str">
        <f t="shared" si="7"/>
        <v>72%</v>
      </c>
    </row>
    <row r="77" spans="1:13" ht="60" x14ac:dyDescent="0.25">
      <c r="A77" s="54" t="s">
        <v>429</v>
      </c>
      <c r="B77" s="56" t="s">
        <v>124</v>
      </c>
      <c r="C77" s="20" t="s">
        <v>430</v>
      </c>
      <c r="D77" s="93" t="s">
        <v>181</v>
      </c>
      <c r="E77" s="81" t="s">
        <v>431</v>
      </c>
      <c r="F77" s="88">
        <v>43861</v>
      </c>
      <c r="G77" s="31">
        <v>38500000</v>
      </c>
      <c r="H77" s="48" t="s">
        <v>214</v>
      </c>
      <c r="I77" s="82"/>
      <c r="J77" s="82"/>
      <c r="K77" s="47">
        <v>43861</v>
      </c>
      <c r="L77" s="94">
        <v>44195</v>
      </c>
      <c r="M77" s="48" t="str">
        <f t="shared" si="7"/>
        <v>73%</v>
      </c>
    </row>
    <row r="78" spans="1:13" ht="48" x14ac:dyDescent="0.25">
      <c r="A78" s="54" t="s">
        <v>432</v>
      </c>
      <c r="B78" s="100" t="s">
        <v>244</v>
      </c>
      <c r="C78" s="20" t="s">
        <v>433</v>
      </c>
      <c r="D78" s="93" t="s">
        <v>165</v>
      </c>
      <c r="E78" s="81" t="s">
        <v>434</v>
      </c>
      <c r="F78" s="88">
        <v>43861</v>
      </c>
      <c r="G78" s="31">
        <v>130900000</v>
      </c>
      <c r="H78" s="48" t="s">
        <v>63</v>
      </c>
      <c r="I78" s="82"/>
      <c r="J78" s="82"/>
      <c r="K78" s="47">
        <v>43861</v>
      </c>
      <c r="L78" s="94">
        <v>44195</v>
      </c>
      <c r="M78" s="48" t="str">
        <f t="shared" si="7"/>
        <v>73%</v>
      </c>
    </row>
    <row r="79" spans="1:13" ht="60" x14ac:dyDescent="0.25">
      <c r="A79" s="54" t="s">
        <v>435</v>
      </c>
      <c r="B79" s="100" t="s">
        <v>113</v>
      </c>
      <c r="C79" s="48" t="s">
        <v>436</v>
      </c>
      <c r="D79" s="93" t="s">
        <v>208</v>
      </c>
      <c r="E79" s="81" t="s">
        <v>437</v>
      </c>
      <c r="F79" s="88">
        <v>43861</v>
      </c>
      <c r="G79" s="31">
        <v>58300000</v>
      </c>
      <c r="H79" s="48" t="s">
        <v>63</v>
      </c>
      <c r="I79" s="82"/>
      <c r="J79" s="82"/>
      <c r="K79" s="47">
        <v>43862</v>
      </c>
      <c r="L79" s="94">
        <v>44196</v>
      </c>
      <c r="M79" s="48" t="str">
        <f t="shared" si="7"/>
        <v>72%</v>
      </c>
    </row>
    <row r="80" spans="1:13" ht="48" x14ac:dyDescent="0.25">
      <c r="A80" s="54" t="s">
        <v>438</v>
      </c>
      <c r="B80" s="56" t="s">
        <v>124</v>
      </c>
      <c r="C80" s="20" t="s">
        <v>439</v>
      </c>
      <c r="D80" s="93" t="s">
        <v>440</v>
      </c>
      <c r="E80" s="81" t="s">
        <v>441</v>
      </c>
      <c r="F80" s="88">
        <v>43861</v>
      </c>
      <c r="G80" s="31">
        <v>387667634</v>
      </c>
      <c r="H80" s="48" t="s">
        <v>63</v>
      </c>
      <c r="I80" s="82"/>
      <c r="J80" s="82"/>
      <c r="K80" s="47">
        <v>43861</v>
      </c>
      <c r="L80" s="94">
        <v>44195</v>
      </c>
      <c r="M80" s="48" t="str">
        <f t="shared" si="7"/>
        <v>73%</v>
      </c>
    </row>
    <row r="81" spans="1:13" ht="48" x14ac:dyDescent="0.25">
      <c r="A81" s="54" t="s">
        <v>442</v>
      </c>
      <c r="B81" s="100" t="s">
        <v>113</v>
      </c>
      <c r="C81" s="20" t="s">
        <v>443</v>
      </c>
      <c r="D81" s="93" t="s">
        <v>251</v>
      </c>
      <c r="E81" s="81" t="s">
        <v>444</v>
      </c>
      <c r="F81" s="88">
        <v>43861</v>
      </c>
      <c r="G81" s="31">
        <v>52800000</v>
      </c>
      <c r="H81" s="48" t="s">
        <v>63</v>
      </c>
      <c r="I81" s="82"/>
      <c r="J81" s="82"/>
      <c r="K81" s="47">
        <v>43862</v>
      </c>
      <c r="L81" s="94">
        <v>44196</v>
      </c>
      <c r="M81" s="48" t="str">
        <f t="shared" si="7"/>
        <v>72%</v>
      </c>
    </row>
    <row r="82" spans="1:13" ht="72" x14ac:dyDescent="0.25">
      <c r="A82" s="54" t="s">
        <v>445</v>
      </c>
      <c r="B82" s="56" t="s">
        <v>124</v>
      </c>
      <c r="C82" s="101" t="s">
        <v>446</v>
      </c>
      <c r="D82" s="93" t="s">
        <v>203</v>
      </c>
      <c r="E82" s="81" t="s">
        <v>447</v>
      </c>
      <c r="F82" s="88">
        <v>43861</v>
      </c>
      <c r="G82" s="31">
        <v>38500000</v>
      </c>
      <c r="H82" s="48" t="s">
        <v>63</v>
      </c>
      <c r="I82" s="82"/>
      <c r="J82" s="82"/>
      <c r="K82" s="47">
        <v>43862</v>
      </c>
      <c r="L82" s="94">
        <v>44196</v>
      </c>
      <c r="M82" s="48" t="str">
        <f t="shared" si="7"/>
        <v>72%</v>
      </c>
    </row>
    <row r="83" spans="1:13" ht="84" x14ac:dyDescent="0.25">
      <c r="A83" s="54" t="s">
        <v>448</v>
      </c>
      <c r="B83" s="102" t="s">
        <v>219</v>
      </c>
      <c r="C83" s="103" t="s">
        <v>52</v>
      </c>
      <c r="D83" s="92" t="s">
        <v>191</v>
      </c>
      <c r="E83" s="81" t="s">
        <v>449</v>
      </c>
      <c r="F83" s="88">
        <v>43861</v>
      </c>
      <c r="G83" s="31">
        <v>240000000</v>
      </c>
      <c r="H83" s="48" t="s">
        <v>62</v>
      </c>
      <c r="I83" s="82"/>
      <c r="J83" s="82"/>
      <c r="K83" s="47">
        <v>43864</v>
      </c>
      <c r="L83" s="94">
        <v>44014</v>
      </c>
      <c r="M83" s="48" t="str">
        <f t="shared" si="7"/>
        <v>100%</v>
      </c>
    </row>
    <row r="84" spans="1:13" ht="84" x14ac:dyDescent="0.25">
      <c r="A84" s="54" t="s">
        <v>450</v>
      </c>
      <c r="B84" s="56" t="s">
        <v>124</v>
      </c>
      <c r="C84" s="20" t="s">
        <v>48</v>
      </c>
      <c r="D84" s="48" t="s">
        <v>451</v>
      </c>
      <c r="E84" s="81" t="s">
        <v>452</v>
      </c>
      <c r="F84" s="88">
        <v>43861</v>
      </c>
      <c r="G84" s="31">
        <v>33000000</v>
      </c>
      <c r="H84" s="48" t="s">
        <v>63</v>
      </c>
      <c r="I84" s="82"/>
      <c r="J84" s="82"/>
      <c r="K84" s="47">
        <v>43862</v>
      </c>
      <c r="L84" s="94">
        <v>44196</v>
      </c>
      <c r="M84" s="48" t="str">
        <f t="shared" si="7"/>
        <v>72%</v>
      </c>
    </row>
    <row r="85" spans="1:13" ht="48" x14ac:dyDescent="0.25">
      <c r="A85" s="54" t="s">
        <v>453</v>
      </c>
      <c r="B85" s="56" t="s">
        <v>124</v>
      </c>
      <c r="C85" s="101" t="s">
        <v>454</v>
      </c>
      <c r="D85" s="48" t="s">
        <v>455</v>
      </c>
      <c r="E85" s="81" t="s">
        <v>456</v>
      </c>
      <c r="F85" s="88">
        <v>43861</v>
      </c>
      <c r="G85" s="31">
        <v>24200000</v>
      </c>
      <c r="H85" s="20" t="s">
        <v>457</v>
      </c>
      <c r="I85" s="82"/>
      <c r="J85" s="82"/>
      <c r="K85" s="94">
        <v>43865</v>
      </c>
      <c r="L85" s="47">
        <v>44196</v>
      </c>
      <c r="M85" s="48" t="str">
        <f t="shared" si="7"/>
        <v>72%</v>
      </c>
    </row>
    <row r="86" spans="1:13" ht="120" x14ac:dyDescent="0.25">
      <c r="A86" s="54" t="s">
        <v>458</v>
      </c>
      <c r="B86" s="56" t="s">
        <v>73</v>
      </c>
      <c r="C86" s="104" t="s">
        <v>54</v>
      </c>
      <c r="D86" s="48" t="s">
        <v>67</v>
      </c>
      <c r="E86" s="81" t="s">
        <v>459</v>
      </c>
      <c r="F86" s="88">
        <v>43864</v>
      </c>
      <c r="G86" s="31">
        <v>7081000000</v>
      </c>
      <c r="H86" s="20" t="s">
        <v>460</v>
      </c>
      <c r="I86" s="82"/>
      <c r="J86" s="82"/>
      <c r="K86" s="94">
        <v>43864</v>
      </c>
      <c r="L86" s="47">
        <v>44196</v>
      </c>
      <c r="M86" s="48" t="str">
        <f t="shared" si="7"/>
        <v>72%</v>
      </c>
    </row>
    <row r="87" spans="1:13" ht="60" x14ac:dyDescent="0.25">
      <c r="A87" s="54" t="s">
        <v>461</v>
      </c>
      <c r="B87" s="56" t="s">
        <v>462</v>
      </c>
      <c r="C87" s="105" t="s">
        <v>463</v>
      </c>
      <c r="D87" s="48" t="s">
        <v>170</v>
      </c>
      <c r="E87" s="81" t="s">
        <v>464</v>
      </c>
      <c r="F87" s="88">
        <v>43864</v>
      </c>
      <c r="G87" s="31">
        <v>1822188450</v>
      </c>
      <c r="H87" s="21" t="s">
        <v>460</v>
      </c>
      <c r="I87" s="82"/>
      <c r="J87" s="82"/>
      <c r="K87" s="94">
        <v>43864</v>
      </c>
      <c r="L87" s="47">
        <v>44196</v>
      </c>
      <c r="M87" s="48" t="str">
        <f t="shared" si="7"/>
        <v>72%</v>
      </c>
    </row>
    <row r="88" spans="1:13" ht="48" x14ac:dyDescent="0.25">
      <c r="A88" s="54" t="s">
        <v>465</v>
      </c>
      <c r="B88" s="56" t="s">
        <v>113</v>
      </c>
      <c r="C88" s="104" t="s">
        <v>466</v>
      </c>
      <c r="D88" s="48" t="s">
        <v>467</v>
      </c>
      <c r="E88" s="81" t="s">
        <v>468</v>
      </c>
      <c r="F88" s="88">
        <v>43864</v>
      </c>
      <c r="G88" s="31">
        <v>58300000</v>
      </c>
      <c r="H88" s="21" t="s">
        <v>460</v>
      </c>
      <c r="I88" s="82"/>
      <c r="J88" s="82"/>
      <c r="K88" s="94">
        <v>43864</v>
      </c>
      <c r="L88" s="47">
        <v>44196</v>
      </c>
      <c r="M88" s="48" t="str">
        <f t="shared" si="7"/>
        <v>72%</v>
      </c>
    </row>
    <row r="89" spans="1:13" ht="48" x14ac:dyDescent="0.25">
      <c r="A89" s="54" t="s">
        <v>469</v>
      </c>
      <c r="B89" s="56" t="s">
        <v>417</v>
      </c>
      <c r="C89" s="104" t="s">
        <v>470</v>
      </c>
      <c r="D89" s="48" t="s">
        <v>471</v>
      </c>
      <c r="E89" s="81" t="s">
        <v>472</v>
      </c>
      <c r="F89" s="88">
        <v>43865</v>
      </c>
      <c r="G89" s="31">
        <v>33750000</v>
      </c>
      <c r="H89" s="22" t="s">
        <v>473</v>
      </c>
      <c r="I89" s="82"/>
      <c r="J89" s="82"/>
      <c r="K89" s="94">
        <v>43866</v>
      </c>
      <c r="L89" s="47">
        <v>43986</v>
      </c>
      <c r="M89" s="48" t="str">
        <f t="shared" si="7"/>
        <v>100%</v>
      </c>
    </row>
    <row r="90" spans="1:13" ht="60" x14ac:dyDescent="0.25">
      <c r="A90" s="54" t="s">
        <v>474</v>
      </c>
      <c r="B90" s="56" t="s">
        <v>417</v>
      </c>
      <c r="C90" s="106" t="s">
        <v>475</v>
      </c>
      <c r="D90" s="48" t="s">
        <v>476</v>
      </c>
      <c r="E90" s="81" t="s">
        <v>477</v>
      </c>
      <c r="F90" s="88">
        <v>43865</v>
      </c>
      <c r="G90" s="31">
        <v>45000000</v>
      </c>
      <c r="H90" s="22" t="s">
        <v>478</v>
      </c>
      <c r="I90" s="82"/>
      <c r="J90" s="82"/>
      <c r="K90" s="94">
        <v>43866</v>
      </c>
      <c r="L90" s="47">
        <v>43986</v>
      </c>
      <c r="M90" s="48" t="str">
        <f t="shared" si="7"/>
        <v>100%</v>
      </c>
    </row>
    <row r="91" spans="1:13" ht="48" x14ac:dyDescent="0.25">
      <c r="A91" s="54" t="s">
        <v>479</v>
      </c>
      <c r="B91" s="56" t="s">
        <v>417</v>
      </c>
      <c r="C91" s="104" t="s">
        <v>480</v>
      </c>
      <c r="D91" s="48" t="s">
        <v>481</v>
      </c>
      <c r="E91" s="81" t="s">
        <v>472</v>
      </c>
      <c r="F91" s="88">
        <v>43866</v>
      </c>
      <c r="G91" s="31">
        <v>24750000</v>
      </c>
      <c r="H91" s="22" t="s">
        <v>212</v>
      </c>
      <c r="I91" s="82"/>
      <c r="J91" s="82"/>
      <c r="K91" s="94">
        <v>43867</v>
      </c>
      <c r="L91" s="47">
        <v>43987</v>
      </c>
      <c r="M91" s="48" t="str">
        <f t="shared" si="7"/>
        <v>100%</v>
      </c>
    </row>
    <row r="92" spans="1:13" ht="48" x14ac:dyDescent="0.25">
      <c r="A92" s="54" t="s">
        <v>482</v>
      </c>
      <c r="B92" s="56" t="s">
        <v>417</v>
      </c>
      <c r="C92" s="104" t="s">
        <v>483</v>
      </c>
      <c r="D92" s="48" t="s">
        <v>484</v>
      </c>
      <c r="E92" s="81" t="s">
        <v>472</v>
      </c>
      <c r="F92" s="88">
        <v>43866</v>
      </c>
      <c r="G92" s="31">
        <v>24750000</v>
      </c>
      <c r="H92" s="22" t="s">
        <v>212</v>
      </c>
      <c r="I92" s="82"/>
      <c r="J92" s="82"/>
      <c r="K92" s="94">
        <v>43867</v>
      </c>
      <c r="L92" s="47">
        <v>43987</v>
      </c>
      <c r="M92" s="48" t="str">
        <f t="shared" ref="M92:M155" si="8">IF((ROUND((($N$2-$K92)/(EDATE($L92,0)-$K92)*100),2))&gt;100,"100%",CONCATENATE((ROUND((($N$2-$K92)/(EDATE($L92,0)-$K92)*100),0)),"%"))</f>
        <v>100%</v>
      </c>
    </row>
    <row r="93" spans="1:13" ht="48" x14ac:dyDescent="0.25">
      <c r="A93" s="84" t="s">
        <v>485</v>
      </c>
      <c r="B93" s="56" t="s">
        <v>417</v>
      </c>
      <c r="C93" s="104" t="s">
        <v>486</v>
      </c>
      <c r="D93" s="107" t="s">
        <v>487</v>
      </c>
      <c r="E93" s="81" t="s">
        <v>488</v>
      </c>
      <c r="F93" s="88">
        <v>43867</v>
      </c>
      <c r="G93" s="31">
        <v>24750000</v>
      </c>
      <c r="H93" s="22" t="s">
        <v>473</v>
      </c>
      <c r="I93" s="82"/>
      <c r="J93" s="82"/>
      <c r="K93" s="90">
        <v>43868</v>
      </c>
      <c r="L93" s="90">
        <v>43988</v>
      </c>
      <c r="M93" s="48" t="str">
        <f t="shared" si="8"/>
        <v>100%</v>
      </c>
    </row>
    <row r="94" spans="1:13" ht="48" x14ac:dyDescent="0.25">
      <c r="A94" s="54" t="s">
        <v>489</v>
      </c>
      <c r="B94" s="97" t="s">
        <v>490</v>
      </c>
      <c r="C94" s="20" t="s">
        <v>42</v>
      </c>
      <c r="D94" s="20" t="s">
        <v>176</v>
      </c>
      <c r="E94" s="81" t="s">
        <v>491</v>
      </c>
      <c r="F94" s="88">
        <v>43867</v>
      </c>
      <c r="G94" s="31">
        <v>83950000</v>
      </c>
      <c r="H94" s="21" t="s">
        <v>492</v>
      </c>
      <c r="I94" s="82"/>
      <c r="J94" s="82"/>
      <c r="K94" s="47">
        <v>43871</v>
      </c>
      <c r="L94" s="47">
        <v>44196</v>
      </c>
      <c r="M94" s="48" t="str">
        <f t="shared" si="8"/>
        <v>72%</v>
      </c>
    </row>
    <row r="95" spans="1:13" ht="60" x14ac:dyDescent="0.25">
      <c r="A95" s="54" t="s">
        <v>493</v>
      </c>
      <c r="B95" s="56" t="s">
        <v>91</v>
      </c>
      <c r="C95" s="32" t="s">
        <v>55</v>
      </c>
      <c r="D95" s="48" t="s">
        <v>223</v>
      </c>
      <c r="E95" s="81" t="s">
        <v>494</v>
      </c>
      <c r="F95" s="88">
        <v>43868</v>
      </c>
      <c r="G95" s="31">
        <v>758850443</v>
      </c>
      <c r="H95" s="21" t="s">
        <v>492</v>
      </c>
      <c r="I95" s="82"/>
      <c r="J95" s="82"/>
      <c r="K95" s="47">
        <v>43871</v>
      </c>
      <c r="L95" s="47">
        <v>44196</v>
      </c>
      <c r="M95" s="48" t="str">
        <f t="shared" si="8"/>
        <v>72%</v>
      </c>
    </row>
    <row r="96" spans="1:13" ht="60" x14ac:dyDescent="0.25">
      <c r="A96" s="54" t="s">
        <v>495</v>
      </c>
      <c r="B96" s="97" t="s">
        <v>490</v>
      </c>
      <c r="C96" s="20" t="s">
        <v>496</v>
      </c>
      <c r="D96" s="48" t="s">
        <v>186</v>
      </c>
      <c r="E96" s="81" t="s">
        <v>154</v>
      </c>
      <c r="F96" s="88">
        <v>43868</v>
      </c>
      <c r="G96" s="31">
        <v>58410938</v>
      </c>
      <c r="H96" s="21" t="s">
        <v>492</v>
      </c>
      <c r="I96" s="82"/>
      <c r="J96" s="82"/>
      <c r="K96" s="47">
        <v>43871</v>
      </c>
      <c r="L96" s="47">
        <v>44196</v>
      </c>
      <c r="M96" s="48" t="str">
        <f t="shared" si="8"/>
        <v>72%</v>
      </c>
    </row>
    <row r="97" spans="1:13" ht="48" x14ac:dyDescent="0.25">
      <c r="A97" s="54" t="s">
        <v>497</v>
      </c>
      <c r="B97" s="56" t="s">
        <v>417</v>
      </c>
      <c r="C97" s="32" t="s">
        <v>498</v>
      </c>
      <c r="D97" s="48">
        <v>1036658497</v>
      </c>
      <c r="E97" s="81" t="s">
        <v>499</v>
      </c>
      <c r="F97" s="88">
        <v>43868</v>
      </c>
      <c r="G97" s="31">
        <v>13500000</v>
      </c>
      <c r="H97" s="22" t="s">
        <v>473</v>
      </c>
      <c r="I97" s="82"/>
      <c r="J97" s="82"/>
      <c r="K97" s="47">
        <v>43871</v>
      </c>
      <c r="L97" s="47">
        <v>43991</v>
      </c>
      <c r="M97" s="48" t="str">
        <f t="shared" si="8"/>
        <v>100%</v>
      </c>
    </row>
    <row r="98" spans="1:13" ht="96" x14ac:dyDescent="0.25">
      <c r="A98" s="54" t="s">
        <v>500</v>
      </c>
      <c r="B98" s="56" t="s">
        <v>124</v>
      </c>
      <c r="C98" s="32" t="s">
        <v>501</v>
      </c>
      <c r="D98" s="48" t="s">
        <v>502</v>
      </c>
      <c r="E98" s="81" t="s">
        <v>503</v>
      </c>
      <c r="F98" s="88">
        <v>43868</v>
      </c>
      <c r="G98" s="31">
        <v>71500000</v>
      </c>
      <c r="H98" s="22" t="s">
        <v>504</v>
      </c>
      <c r="I98" s="82"/>
      <c r="J98" s="82"/>
      <c r="K98" s="47">
        <v>43871</v>
      </c>
      <c r="L98" s="47">
        <v>44196</v>
      </c>
      <c r="M98" s="48" t="str">
        <f t="shared" si="8"/>
        <v>72%</v>
      </c>
    </row>
    <row r="99" spans="1:13" ht="48" x14ac:dyDescent="0.25">
      <c r="A99" s="54" t="s">
        <v>505</v>
      </c>
      <c r="B99" s="56" t="s">
        <v>417</v>
      </c>
      <c r="C99" s="32" t="s">
        <v>506</v>
      </c>
      <c r="D99" s="48" t="s">
        <v>507</v>
      </c>
      <c r="E99" s="81" t="s">
        <v>508</v>
      </c>
      <c r="F99" s="88">
        <v>43868</v>
      </c>
      <c r="G99" s="31">
        <v>24750000</v>
      </c>
      <c r="H99" s="22" t="s">
        <v>473</v>
      </c>
      <c r="I99" s="82"/>
      <c r="J99" s="82"/>
      <c r="K99" s="47">
        <v>43872</v>
      </c>
      <c r="L99" s="47">
        <v>43992</v>
      </c>
      <c r="M99" s="48" t="str">
        <f t="shared" si="8"/>
        <v>100%</v>
      </c>
    </row>
    <row r="100" spans="1:13" ht="84" x14ac:dyDescent="0.25">
      <c r="A100" s="54" t="s">
        <v>509</v>
      </c>
      <c r="B100" s="97" t="s">
        <v>490</v>
      </c>
      <c r="C100" s="20" t="s">
        <v>510</v>
      </c>
      <c r="D100" s="20" t="s">
        <v>260</v>
      </c>
      <c r="E100" s="81" t="s">
        <v>511</v>
      </c>
      <c r="F100" s="88">
        <v>43868</v>
      </c>
      <c r="G100" s="31">
        <v>83950000</v>
      </c>
      <c r="H100" s="21" t="s">
        <v>492</v>
      </c>
      <c r="I100" s="82"/>
      <c r="J100" s="82"/>
      <c r="K100" s="47">
        <v>43872</v>
      </c>
      <c r="L100" s="47">
        <v>44196</v>
      </c>
      <c r="M100" s="48" t="str">
        <f t="shared" si="8"/>
        <v>72%</v>
      </c>
    </row>
    <row r="101" spans="1:13" ht="48" x14ac:dyDescent="0.25">
      <c r="A101" s="54" t="s">
        <v>512</v>
      </c>
      <c r="B101" s="108" t="s">
        <v>490</v>
      </c>
      <c r="C101" s="32" t="s">
        <v>513</v>
      </c>
      <c r="D101" s="48" t="s">
        <v>173</v>
      </c>
      <c r="E101" s="81" t="s">
        <v>514</v>
      </c>
      <c r="F101" s="88">
        <v>43868</v>
      </c>
      <c r="G101" s="31">
        <v>58410938</v>
      </c>
      <c r="H101" s="21" t="s">
        <v>492</v>
      </c>
      <c r="I101" s="82"/>
      <c r="J101" s="82"/>
      <c r="K101" s="47">
        <v>43873</v>
      </c>
      <c r="L101" s="47">
        <v>44195</v>
      </c>
      <c r="M101" s="48" t="str">
        <f t="shared" si="8"/>
        <v>72%</v>
      </c>
    </row>
    <row r="102" spans="1:13" ht="72" x14ac:dyDescent="0.25">
      <c r="A102" s="54" t="s">
        <v>515</v>
      </c>
      <c r="B102" s="56" t="s">
        <v>124</v>
      </c>
      <c r="C102" s="32" t="s">
        <v>516</v>
      </c>
      <c r="D102" s="48" t="s">
        <v>517</v>
      </c>
      <c r="E102" s="81" t="s">
        <v>518</v>
      </c>
      <c r="F102" s="88">
        <v>43868</v>
      </c>
      <c r="G102" s="31">
        <v>616537000</v>
      </c>
      <c r="H102" s="21" t="s">
        <v>492</v>
      </c>
      <c r="I102" s="82"/>
      <c r="J102" s="82"/>
      <c r="K102" s="47">
        <v>43871</v>
      </c>
      <c r="L102" s="47">
        <v>44196</v>
      </c>
      <c r="M102" s="48" t="str">
        <f t="shared" si="8"/>
        <v>72%</v>
      </c>
    </row>
    <row r="103" spans="1:13" ht="60" x14ac:dyDescent="0.25">
      <c r="A103" s="54" t="s">
        <v>519</v>
      </c>
      <c r="B103" s="56" t="s">
        <v>124</v>
      </c>
      <c r="C103" s="32" t="s">
        <v>151</v>
      </c>
      <c r="D103" s="48" t="s">
        <v>211</v>
      </c>
      <c r="E103" s="81" t="s">
        <v>520</v>
      </c>
      <c r="F103" s="88">
        <v>43868</v>
      </c>
      <c r="G103" s="31">
        <v>66000000</v>
      </c>
      <c r="H103" s="21" t="s">
        <v>492</v>
      </c>
      <c r="I103" s="82"/>
      <c r="J103" s="82"/>
      <c r="K103" s="47">
        <v>43871</v>
      </c>
      <c r="L103" s="47">
        <v>44196</v>
      </c>
      <c r="M103" s="48" t="str">
        <f t="shared" si="8"/>
        <v>72%</v>
      </c>
    </row>
    <row r="104" spans="1:13" ht="48" x14ac:dyDescent="0.25">
      <c r="A104" s="54" t="s">
        <v>521</v>
      </c>
      <c r="B104" s="97" t="s">
        <v>490</v>
      </c>
      <c r="C104" s="20" t="s">
        <v>522</v>
      </c>
      <c r="D104" s="20" t="s">
        <v>197</v>
      </c>
      <c r="E104" s="81" t="s">
        <v>523</v>
      </c>
      <c r="F104" s="88">
        <v>43868</v>
      </c>
      <c r="G104" s="31">
        <v>83950000</v>
      </c>
      <c r="H104" s="21" t="s">
        <v>492</v>
      </c>
      <c r="I104" s="82"/>
      <c r="J104" s="82"/>
      <c r="K104" s="47">
        <v>43872</v>
      </c>
      <c r="L104" s="47">
        <v>44196</v>
      </c>
      <c r="M104" s="48" t="str">
        <f t="shared" si="8"/>
        <v>72%</v>
      </c>
    </row>
    <row r="105" spans="1:13" ht="36" x14ac:dyDescent="0.25">
      <c r="A105" s="54" t="s">
        <v>524</v>
      </c>
      <c r="B105" s="56" t="s">
        <v>246</v>
      </c>
      <c r="C105" s="32" t="s">
        <v>525</v>
      </c>
      <c r="D105" s="48" t="s">
        <v>526</v>
      </c>
      <c r="E105" s="81" t="s">
        <v>527</v>
      </c>
      <c r="F105" s="88">
        <v>43871</v>
      </c>
      <c r="G105" s="31">
        <v>57750000</v>
      </c>
      <c r="H105" s="21" t="s">
        <v>528</v>
      </c>
      <c r="I105" s="82"/>
      <c r="J105" s="82"/>
      <c r="K105" s="47">
        <v>43871</v>
      </c>
      <c r="L105" s="47">
        <v>44190</v>
      </c>
      <c r="M105" s="48" t="str">
        <f t="shared" si="8"/>
        <v>73%</v>
      </c>
    </row>
    <row r="106" spans="1:13" ht="96" x14ac:dyDescent="0.25">
      <c r="A106" s="54" t="s">
        <v>529</v>
      </c>
      <c r="B106" s="56" t="s">
        <v>73</v>
      </c>
      <c r="C106" s="32" t="s">
        <v>51</v>
      </c>
      <c r="D106" s="48" t="s">
        <v>70</v>
      </c>
      <c r="E106" s="81" t="s">
        <v>530</v>
      </c>
      <c r="F106" s="88">
        <v>43871</v>
      </c>
      <c r="G106" s="31">
        <v>4180000000</v>
      </c>
      <c r="H106" s="21" t="s">
        <v>531</v>
      </c>
      <c r="I106" s="82"/>
      <c r="J106" s="82"/>
      <c r="K106" s="47">
        <v>43871</v>
      </c>
      <c r="L106" s="47">
        <v>44196</v>
      </c>
      <c r="M106" s="48" t="str">
        <f t="shared" si="8"/>
        <v>72%</v>
      </c>
    </row>
    <row r="107" spans="1:13" ht="60" x14ac:dyDescent="0.25">
      <c r="A107" s="84" t="s">
        <v>532</v>
      </c>
      <c r="B107" s="97" t="s">
        <v>244</v>
      </c>
      <c r="C107" s="85" t="s">
        <v>533</v>
      </c>
      <c r="D107" s="98" t="s">
        <v>534</v>
      </c>
      <c r="E107" s="81" t="s">
        <v>535</v>
      </c>
      <c r="F107" s="88">
        <v>43871</v>
      </c>
      <c r="G107" s="31">
        <v>3290983051</v>
      </c>
      <c r="H107" s="21" t="s">
        <v>536</v>
      </c>
      <c r="I107" s="82" t="s">
        <v>1017</v>
      </c>
      <c r="J107" s="82"/>
      <c r="K107" s="90">
        <v>43872</v>
      </c>
      <c r="L107" s="90">
        <v>44027</v>
      </c>
      <c r="M107" s="48" t="str">
        <f t="shared" si="8"/>
        <v>100%</v>
      </c>
    </row>
    <row r="108" spans="1:13" ht="48" x14ac:dyDescent="0.25">
      <c r="A108" s="54" t="s">
        <v>537</v>
      </c>
      <c r="B108" s="56" t="s">
        <v>417</v>
      </c>
      <c r="C108" s="32" t="s">
        <v>538</v>
      </c>
      <c r="D108" s="48" t="s">
        <v>539</v>
      </c>
      <c r="E108" s="81" t="s">
        <v>540</v>
      </c>
      <c r="F108" s="88">
        <v>43872</v>
      </c>
      <c r="G108" s="31">
        <v>13500000</v>
      </c>
      <c r="H108" s="21" t="s">
        <v>473</v>
      </c>
      <c r="I108" s="82"/>
      <c r="J108" s="82"/>
      <c r="K108" s="47">
        <v>43873</v>
      </c>
      <c r="L108" s="47">
        <v>43993</v>
      </c>
      <c r="M108" s="48" t="str">
        <f t="shared" si="8"/>
        <v>100%</v>
      </c>
    </row>
    <row r="109" spans="1:13" ht="48" x14ac:dyDescent="0.25">
      <c r="A109" s="54" t="s">
        <v>541</v>
      </c>
      <c r="B109" s="56" t="s">
        <v>417</v>
      </c>
      <c r="C109" s="32" t="s">
        <v>542</v>
      </c>
      <c r="D109" s="48" t="s">
        <v>543</v>
      </c>
      <c r="E109" s="81" t="s">
        <v>472</v>
      </c>
      <c r="F109" s="88">
        <v>43872</v>
      </c>
      <c r="G109" s="31">
        <v>18000000</v>
      </c>
      <c r="H109" s="21" t="s">
        <v>212</v>
      </c>
      <c r="I109" s="82"/>
      <c r="J109" s="82"/>
      <c r="K109" s="47">
        <v>43873</v>
      </c>
      <c r="L109" s="47">
        <v>43993</v>
      </c>
      <c r="M109" s="48" t="str">
        <f t="shared" si="8"/>
        <v>100%</v>
      </c>
    </row>
    <row r="110" spans="1:13" ht="60" x14ac:dyDescent="0.25">
      <c r="A110" s="54" t="s">
        <v>544</v>
      </c>
      <c r="B110" s="56" t="s">
        <v>124</v>
      </c>
      <c r="C110" s="32" t="s">
        <v>545</v>
      </c>
      <c r="D110" s="48" t="s">
        <v>198</v>
      </c>
      <c r="E110" s="81" t="s">
        <v>546</v>
      </c>
      <c r="F110" s="88">
        <v>43874</v>
      </c>
      <c r="G110" s="31">
        <v>99000000</v>
      </c>
      <c r="H110" s="21" t="s">
        <v>547</v>
      </c>
      <c r="I110" s="82"/>
      <c r="J110" s="82"/>
      <c r="K110" s="47">
        <v>43874</v>
      </c>
      <c r="L110" s="47">
        <v>44196</v>
      </c>
      <c r="M110" s="48" t="str">
        <f t="shared" si="8"/>
        <v>71%</v>
      </c>
    </row>
    <row r="111" spans="1:13" ht="60" x14ac:dyDescent="0.25">
      <c r="A111" s="54" t="s">
        <v>548</v>
      </c>
      <c r="B111" s="97" t="s">
        <v>462</v>
      </c>
      <c r="C111" s="20" t="s">
        <v>549</v>
      </c>
      <c r="D111" s="20" t="s">
        <v>184</v>
      </c>
      <c r="E111" s="81" t="s">
        <v>550</v>
      </c>
      <c r="F111" s="88">
        <v>43875</v>
      </c>
      <c r="G111" s="31">
        <v>830956608</v>
      </c>
      <c r="H111" s="21" t="s">
        <v>551</v>
      </c>
      <c r="I111" s="82"/>
      <c r="J111" s="82"/>
      <c r="K111" s="47">
        <v>43875</v>
      </c>
      <c r="L111" s="47">
        <v>44165</v>
      </c>
      <c r="M111" s="48" t="str">
        <f t="shared" si="8"/>
        <v>79%</v>
      </c>
    </row>
    <row r="112" spans="1:13" ht="60" x14ac:dyDescent="0.25">
      <c r="A112" s="54" t="s">
        <v>552</v>
      </c>
      <c r="B112" s="56" t="s">
        <v>462</v>
      </c>
      <c r="C112" s="32" t="s">
        <v>553</v>
      </c>
      <c r="D112" s="48" t="s">
        <v>193</v>
      </c>
      <c r="E112" s="81" t="s">
        <v>554</v>
      </c>
      <c r="F112" s="88">
        <v>43875</v>
      </c>
      <c r="G112" s="31">
        <v>230000000</v>
      </c>
      <c r="H112" s="21" t="s">
        <v>128</v>
      </c>
      <c r="I112" s="82"/>
      <c r="J112" s="82"/>
      <c r="K112" s="47">
        <v>43876</v>
      </c>
      <c r="L112" s="47">
        <v>44135</v>
      </c>
      <c r="M112" s="48" t="str">
        <f t="shared" si="8"/>
        <v>88%</v>
      </c>
    </row>
    <row r="113" spans="1:13" ht="108" x14ac:dyDescent="0.25">
      <c r="A113" s="54" t="s">
        <v>555</v>
      </c>
      <c r="B113" s="56" t="s">
        <v>462</v>
      </c>
      <c r="C113" s="32" t="s">
        <v>556</v>
      </c>
      <c r="D113" s="48" t="s">
        <v>194</v>
      </c>
      <c r="E113" s="81" t="s">
        <v>557</v>
      </c>
      <c r="F113" s="88">
        <v>43875</v>
      </c>
      <c r="G113" s="31">
        <v>598949996</v>
      </c>
      <c r="H113" s="21" t="s">
        <v>61</v>
      </c>
      <c r="I113" s="82" t="s">
        <v>1027</v>
      </c>
      <c r="J113" s="82"/>
      <c r="K113" s="47">
        <v>43875</v>
      </c>
      <c r="L113" s="47">
        <v>44165</v>
      </c>
      <c r="M113" s="48" t="str">
        <f t="shared" si="8"/>
        <v>79%</v>
      </c>
    </row>
    <row r="114" spans="1:13" ht="72" x14ac:dyDescent="0.25">
      <c r="A114" s="54" t="s">
        <v>558</v>
      </c>
      <c r="B114" s="56" t="s">
        <v>244</v>
      </c>
      <c r="C114" s="32" t="s">
        <v>559</v>
      </c>
      <c r="D114" s="48" t="s">
        <v>207</v>
      </c>
      <c r="E114" s="81" t="s">
        <v>560</v>
      </c>
      <c r="F114" s="88">
        <v>43875</v>
      </c>
      <c r="G114" s="31">
        <v>51673440</v>
      </c>
      <c r="H114" s="21" t="s">
        <v>561</v>
      </c>
      <c r="I114" s="82"/>
      <c r="J114" s="82"/>
      <c r="K114" s="47">
        <v>43875</v>
      </c>
      <c r="L114" s="47">
        <v>44196</v>
      </c>
      <c r="M114" s="48" t="str">
        <f t="shared" si="8"/>
        <v>71%</v>
      </c>
    </row>
    <row r="115" spans="1:13" ht="48" x14ac:dyDescent="0.25">
      <c r="A115" s="54" t="s">
        <v>562</v>
      </c>
      <c r="B115" s="56" t="s">
        <v>91</v>
      </c>
      <c r="C115" s="32" t="s">
        <v>563</v>
      </c>
      <c r="D115" s="48" t="s">
        <v>114</v>
      </c>
      <c r="E115" s="81" t="s">
        <v>564</v>
      </c>
      <c r="F115" s="88">
        <v>43878</v>
      </c>
      <c r="G115" s="31">
        <v>21000000</v>
      </c>
      <c r="H115" s="21" t="s">
        <v>565</v>
      </c>
      <c r="I115" s="82"/>
      <c r="J115" s="82"/>
      <c r="K115" s="47">
        <v>43879</v>
      </c>
      <c r="L115" s="47">
        <v>44244</v>
      </c>
      <c r="M115" s="48" t="str">
        <f t="shared" si="8"/>
        <v>62%</v>
      </c>
    </row>
    <row r="116" spans="1:13" ht="60" x14ac:dyDescent="0.25">
      <c r="A116" s="54" t="s">
        <v>566</v>
      </c>
      <c r="B116" s="56" t="s">
        <v>567</v>
      </c>
      <c r="C116" s="32" t="s">
        <v>568</v>
      </c>
      <c r="D116" s="48" t="s">
        <v>183</v>
      </c>
      <c r="E116" s="81" t="s">
        <v>569</v>
      </c>
      <c r="F116" s="88">
        <v>43878</v>
      </c>
      <c r="G116" s="31">
        <v>900000000</v>
      </c>
      <c r="H116" s="21" t="s">
        <v>570</v>
      </c>
      <c r="I116" s="82"/>
      <c r="J116" s="82"/>
      <c r="K116" s="47">
        <v>43878</v>
      </c>
      <c r="L116" s="47">
        <v>44196</v>
      </c>
      <c r="M116" s="48" t="str">
        <f t="shared" si="8"/>
        <v>71%</v>
      </c>
    </row>
    <row r="117" spans="1:13" ht="72" x14ac:dyDescent="0.25">
      <c r="A117" s="54" t="s">
        <v>571</v>
      </c>
      <c r="B117" s="56" t="s">
        <v>244</v>
      </c>
      <c r="C117" s="32" t="s">
        <v>50</v>
      </c>
      <c r="D117" s="48" t="s">
        <v>174</v>
      </c>
      <c r="E117" s="81" t="s">
        <v>572</v>
      </c>
      <c r="F117" s="88">
        <v>43878</v>
      </c>
      <c r="G117" s="31">
        <v>22005000</v>
      </c>
      <c r="H117" s="21" t="s">
        <v>570</v>
      </c>
      <c r="I117" s="82"/>
      <c r="J117" s="82"/>
      <c r="K117" s="47">
        <v>43878</v>
      </c>
      <c r="L117" s="47">
        <v>44196</v>
      </c>
      <c r="M117" s="48" t="str">
        <f t="shared" si="8"/>
        <v>71%</v>
      </c>
    </row>
    <row r="118" spans="1:13" s="36" customFormat="1" ht="72" x14ac:dyDescent="0.25">
      <c r="A118" s="48" t="s">
        <v>573</v>
      </c>
      <c r="B118" s="46" t="s">
        <v>91</v>
      </c>
      <c r="C118" s="32" t="s">
        <v>574</v>
      </c>
      <c r="D118" s="48" t="s">
        <v>575</v>
      </c>
      <c r="E118" s="81" t="s">
        <v>576</v>
      </c>
      <c r="F118" s="88">
        <v>43879</v>
      </c>
      <c r="G118" s="31">
        <v>60000000</v>
      </c>
      <c r="H118" s="21" t="s">
        <v>216</v>
      </c>
      <c r="I118" s="99"/>
      <c r="J118" s="99"/>
      <c r="K118" s="47">
        <v>43880</v>
      </c>
      <c r="L118" s="47">
        <v>44183</v>
      </c>
      <c r="M118" s="48" t="str">
        <f t="shared" si="8"/>
        <v>74%</v>
      </c>
    </row>
    <row r="119" spans="1:13" ht="60" x14ac:dyDescent="0.25">
      <c r="A119" s="54" t="s">
        <v>577</v>
      </c>
      <c r="B119" s="56" t="s">
        <v>82</v>
      </c>
      <c r="C119" s="104" t="s">
        <v>578</v>
      </c>
      <c r="D119" s="48" t="s">
        <v>579</v>
      </c>
      <c r="E119" s="81" t="s">
        <v>580</v>
      </c>
      <c r="F119" s="88">
        <v>43879</v>
      </c>
      <c r="G119" s="31">
        <v>709986</v>
      </c>
      <c r="H119" s="21" t="s">
        <v>581</v>
      </c>
      <c r="I119" s="82"/>
      <c r="J119" s="82"/>
      <c r="K119" s="90">
        <v>43879</v>
      </c>
      <c r="L119" s="90">
        <v>44060</v>
      </c>
      <c r="M119" s="48" t="str">
        <f t="shared" si="8"/>
        <v>100%</v>
      </c>
    </row>
    <row r="120" spans="1:13" ht="66.75" customHeight="1" x14ac:dyDescent="0.25">
      <c r="A120" s="54" t="s">
        <v>582</v>
      </c>
      <c r="B120" s="56" t="s">
        <v>583</v>
      </c>
      <c r="C120" s="104" t="s">
        <v>47</v>
      </c>
      <c r="D120" s="48" t="s">
        <v>192</v>
      </c>
      <c r="E120" s="81" t="s">
        <v>584</v>
      </c>
      <c r="F120" s="88">
        <v>43880</v>
      </c>
      <c r="G120" s="31">
        <v>341975065</v>
      </c>
      <c r="H120" s="21" t="s">
        <v>62</v>
      </c>
      <c r="I120" s="82" t="s">
        <v>1026</v>
      </c>
      <c r="J120" s="82"/>
      <c r="K120" s="90">
        <v>43879</v>
      </c>
      <c r="L120" s="90">
        <v>44108</v>
      </c>
      <c r="M120" s="48" t="str">
        <f t="shared" si="8"/>
        <v>98%</v>
      </c>
    </row>
    <row r="121" spans="1:13" ht="48" x14ac:dyDescent="0.25">
      <c r="A121" s="54" t="s">
        <v>585</v>
      </c>
      <c r="B121" s="56" t="s">
        <v>586</v>
      </c>
      <c r="C121" s="104" t="s">
        <v>587</v>
      </c>
      <c r="D121" s="48" t="s">
        <v>196</v>
      </c>
      <c r="E121" s="81" t="s">
        <v>588</v>
      </c>
      <c r="F121" s="88">
        <v>43881</v>
      </c>
      <c r="G121" s="31">
        <v>18645029</v>
      </c>
      <c r="H121" s="21" t="s">
        <v>216</v>
      </c>
      <c r="I121" s="82"/>
      <c r="J121" s="82"/>
      <c r="K121" s="90">
        <v>43882</v>
      </c>
      <c r="L121" s="90">
        <v>44185</v>
      </c>
      <c r="M121" s="48" t="str">
        <f t="shared" si="8"/>
        <v>73%</v>
      </c>
    </row>
    <row r="122" spans="1:13" ht="48" x14ac:dyDescent="0.25">
      <c r="A122" s="54" t="s">
        <v>589</v>
      </c>
      <c r="B122" s="56" t="s">
        <v>586</v>
      </c>
      <c r="C122" s="104" t="s">
        <v>590</v>
      </c>
      <c r="D122" s="48" t="s">
        <v>195</v>
      </c>
      <c r="E122" s="81" t="s">
        <v>588</v>
      </c>
      <c r="F122" s="88">
        <v>43881</v>
      </c>
      <c r="G122" s="31">
        <v>18645029</v>
      </c>
      <c r="H122" s="21" t="s">
        <v>216</v>
      </c>
      <c r="I122" s="82"/>
      <c r="J122" s="82"/>
      <c r="K122" s="90">
        <v>43882</v>
      </c>
      <c r="L122" s="90">
        <v>44185</v>
      </c>
      <c r="M122" s="48" t="str">
        <f t="shared" si="8"/>
        <v>73%</v>
      </c>
    </row>
    <row r="123" spans="1:13" ht="72" x14ac:dyDescent="0.25">
      <c r="A123" s="54" t="s">
        <v>591</v>
      </c>
      <c r="B123" s="56" t="s">
        <v>462</v>
      </c>
      <c r="C123" s="104" t="s">
        <v>592</v>
      </c>
      <c r="D123" s="48" t="s">
        <v>189</v>
      </c>
      <c r="E123" s="81" t="s">
        <v>593</v>
      </c>
      <c r="F123" s="88">
        <v>43881</v>
      </c>
      <c r="G123" s="31">
        <v>277200000</v>
      </c>
      <c r="H123" s="21" t="s">
        <v>594</v>
      </c>
      <c r="I123" s="82"/>
      <c r="J123" s="82"/>
      <c r="K123" s="90">
        <v>43881</v>
      </c>
      <c r="L123" s="90">
        <v>44165</v>
      </c>
      <c r="M123" s="48" t="str">
        <f t="shared" si="8"/>
        <v>79%</v>
      </c>
    </row>
    <row r="124" spans="1:13" ht="36" x14ac:dyDescent="0.25">
      <c r="A124" s="54" t="s">
        <v>595</v>
      </c>
      <c r="B124" s="56" t="s">
        <v>74</v>
      </c>
      <c r="C124" s="104" t="s">
        <v>596</v>
      </c>
      <c r="D124" s="48" t="s">
        <v>597</v>
      </c>
      <c r="E124" s="81" t="s">
        <v>598</v>
      </c>
      <c r="F124" s="88">
        <v>43881</v>
      </c>
      <c r="G124" s="31">
        <v>40000000</v>
      </c>
      <c r="H124" s="21" t="s">
        <v>216</v>
      </c>
      <c r="I124" s="82"/>
      <c r="J124" s="82"/>
      <c r="K124" s="90">
        <v>43882</v>
      </c>
      <c r="L124" s="90">
        <v>44185</v>
      </c>
      <c r="M124" s="48" t="str">
        <f t="shared" si="8"/>
        <v>73%</v>
      </c>
    </row>
    <row r="125" spans="1:13" ht="48" x14ac:dyDescent="0.25">
      <c r="A125" s="84" t="s">
        <v>599</v>
      </c>
      <c r="B125" s="97" t="s">
        <v>490</v>
      </c>
      <c r="C125" s="109" t="s">
        <v>600</v>
      </c>
      <c r="D125" s="98" t="s">
        <v>155</v>
      </c>
      <c r="E125" s="81" t="s">
        <v>601</v>
      </c>
      <c r="F125" s="88">
        <v>43881</v>
      </c>
      <c r="G125" s="31">
        <v>293653325</v>
      </c>
      <c r="H125" s="21" t="s">
        <v>602</v>
      </c>
      <c r="I125" s="82"/>
      <c r="J125" s="82"/>
      <c r="K125" s="90">
        <v>43882</v>
      </c>
      <c r="L125" s="90">
        <v>44012</v>
      </c>
      <c r="M125" s="48" t="str">
        <f t="shared" si="8"/>
        <v>100%</v>
      </c>
    </row>
    <row r="126" spans="1:13" ht="60" x14ac:dyDescent="0.25">
      <c r="A126" s="84" t="s">
        <v>603</v>
      </c>
      <c r="B126" s="56" t="s">
        <v>82</v>
      </c>
      <c r="C126" s="104" t="s">
        <v>604</v>
      </c>
      <c r="D126" s="98" t="s">
        <v>71</v>
      </c>
      <c r="E126" s="81" t="s">
        <v>605</v>
      </c>
      <c r="F126" s="88">
        <v>43882</v>
      </c>
      <c r="G126" s="31">
        <v>48000000</v>
      </c>
      <c r="H126" s="21" t="s">
        <v>216</v>
      </c>
      <c r="I126" s="82"/>
      <c r="J126" s="82"/>
      <c r="K126" s="90">
        <v>43882</v>
      </c>
      <c r="L126" s="90">
        <v>44247</v>
      </c>
      <c r="M126" s="48" t="str">
        <f t="shared" si="8"/>
        <v>61%</v>
      </c>
    </row>
    <row r="127" spans="1:13" ht="48" x14ac:dyDescent="0.25">
      <c r="A127" s="54" t="s">
        <v>606</v>
      </c>
      <c r="B127" s="56" t="s">
        <v>583</v>
      </c>
      <c r="C127" s="104" t="s">
        <v>607</v>
      </c>
      <c r="D127" s="98" t="s">
        <v>608</v>
      </c>
      <c r="E127" s="81" t="s">
        <v>609</v>
      </c>
      <c r="F127" s="88">
        <v>43886</v>
      </c>
      <c r="G127" s="31">
        <v>18666000</v>
      </c>
      <c r="H127" s="21" t="s">
        <v>610</v>
      </c>
      <c r="I127" s="82"/>
      <c r="J127" s="82"/>
      <c r="K127" s="90">
        <v>43887</v>
      </c>
      <c r="L127" s="90">
        <v>44196</v>
      </c>
      <c r="M127" s="48" t="str">
        <f t="shared" si="8"/>
        <v>70%</v>
      </c>
    </row>
    <row r="128" spans="1:13" ht="48" x14ac:dyDescent="0.25">
      <c r="A128" s="84" t="s">
        <v>611</v>
      </c>
      <c r="B128" s="97" t="s">
        <v>244</v>
      </c>
      <c r="C128" s="104" t="s">
        <v>612</v>
      </c>
      <c r="D128" s="98" t="s">
        <v>202</v>
      </c>
      <c r="E128" s="81" t="s">
        <v>613</v>
      </c>
      <c r="F128" s="88">
        <v>43886</v>
      </c>
      <c r="G128" s="31">
        <v>1107625205</v>
      </c>
      <c r="H128" s="21" t="s">
        <v>216</v>
      </c>
      <c r="I128" s="82"/>
      <c r="J128" s="82"/>
      <c r="K128" s="90">
        <v>43887</v>
      </c>
      <c r="L128" s="90">
        <v>44190</v>
      </c>
      <c r="M128" s="48" t="str">
        <f t="shared" si="8"/>
        <v>72%</v>
      </c>
    </row>
    <row r="129" spans="1:13" ht="84" x14ac:dyDescent="0.25">
      <c r="A129" s="54" t="s">
        <v>614</v>
      </c>
      <c r="B129" s="56" t="s">
        <v>82</v>
      </c>
      <c r="C129" s="32" t="s">
        <v>600</v>
      </c>
      <c r="D129" s="48" t="s">
        <v>155</v>
      </c>
      <c r="E129" s="81" t="s">
        <v>615</v>
      </c>
      <c r="F129" s="88">
        <v>43886</v>
      </c>
      <c r="G129" s="31">
        <v>42957600</v>
      </c>
      <c r="H129" s="21" t="s">
        <v>216</v>
      </c>
      <c r="I129" s="82"/>
      <c r="J129" s="82"/>
      <c r="K129" s="47">
        <v>43889</v>
      </c>
      <c r="L129" s="47">
        <v>44192</v>
      </c>
      <c r="M129" s="48" t="str">
        <f t="shared" si="8"/>
        <v>71%</v>
      </c>
    </row>
    <row r="130" spans="1:13" ht="60" x14ac:dyDescent="0.25">
      <c r="A130" s="54" t="s">
        <v>616</v>
      </c>
      <c r="B130" s="56" t="s">
        <v>583</v>
      </c>
      <c r="C130" s="32" t="s">
        <v>617</v>
      </c>
      <c r="D130" s="48" t="s">
        <v>618</v>
      </c>
      <c r="E130" s="110" t="s">
        <v>619</v>
      </c>
      <c r="F130" s="88">
        <v>43888</v>
      </c>
      <c r="G130" s="31">
        <v>40000000</v>
      </c>
      <c r="H130" s="21" t="s">
        <v>216</v>
      </c>
      <c r="I130" s="82"/>
      <c r="J130" s="82"/>
      <c r="K130" s="47">
        <v>43889</v>
      </c>
      <c r="L130" s="47">
        <v>44192</v>
      </c>
      <c r="M130" s="48" t="str">
        <f t="shared" si="8"/>
        <v>71%</v>
      </c>
    </row>
    <row r="131" spans="1:13" ht="60" x14ac:dyDescent="0.25">
      <c r="A131" s="54" t="s">
        <v>620</v>
      </c>
      <c r="B131" s="56" t="s">
        <v>113</v>
      </c>
      <c r="C131" s="32" t="s">
        <v>621</v>
      </c>
      <c r="D131" s="48" t="s">
        <v>622</v>
      </c>
      <c r="E131" s="81" t="s">
        <v>605</v>
      </c>
      <c r="F131" s="88">
        <v>43888</v>
      </c>
      <c r="G131" s="31">
        <v>48000000</v>
      </c>
      <c r="H131" s="21" t="s">
        <v>216</v>
      </c>
      <c r="I131" s="82"/>
      <c r="J131" s="82"/>
      <c r="K131" s="47">
        <v>43891</v>
      </c>
      <c r="L131" s="47">
        <v>44196</v>
      </c>
      <c r="M131" s="48" t="str">
        <f t="shared" si="8"/>
        <v>70%</v>
      </c>
    </row>
    <row r="132" spans="1:13" ht="84" x14ac:dyDescent="0.25">
      <c r="A132" s="54" t="s">
        <v>623</v>
      </c>
      <c r="B132" s="56" t="s">
        <v>124</v>
      </c>
      <c r="C132" s="32" t="s">
        <v>624</v>
      </c>
      <c r="D132" s="48" t="s">
        <v>625</v>
      </c>
      <c r="E132" s="81" t="s">
        <v>626</v>
      </c>
      <c r="F132" s="88">
        <v>43888</v>
      </c>
      <c r="G132" s="31">
        <v>57750000</v>
      </c>
      <c r="H132" s="21" t="s">
        <v>216</v>
      </c>
      <c r="I132" s="82"/>
      <c r="J132" s="82"/>
      <c r="K132" s="47">
        <v>43889</v>
      </c>
      <c r="L132" s="47">
        <v>44192</v>
      </c>
      <c r="M132" s="48" t="str">
        <f t="shared" si="8"/>
        <v>71%</v>
      </c>
    </row>
    <row r="133" spans="1:13" ht="36" x14ac:dyDescent="0.25">
      <c r="A133" s="54" t="s">
        <v>627</v>
      </c>
      <c r="B133" s="56" t="s">
        <v>583</v>
      </c>
      <c r="C133" s="32" t="s">
        <v>628</v>
      </c>
      <c r="D133" s="48" t="s">
        <v>629</v>
      </c>
      <c r="E133" s="81" t="s">
        <v>619</v>
      </c>
      <c r="F133" s="88">
        <v>43888</v>
      </c>
      <c r="G133" s="31">
        <v>40000000</v>
      </c>
      <c r="H133" s="21" t="s">
        <v>216</v>
      </c>
      <c r="I133" s="82"/>
      <c r="J133" s="82"/>
      <c r="K133" s="47">
        <v>43891</v>
      </c>
      <c r="L133" s="47">
        <v>44196</v>
      </c>
      <c r="M133" s="48" t="str">
        <f t="shared" si="8"/>
        <v>70%</v>
      </c>
    </row>
    <row r="134" spans="1:13" ht="60" x14ac:dyDescent="0.25">
      <c r="A134" s="54" t="s">
        <v>630</v>
      </c>
      <c r="B134" s="56" t="s">
        <v>490</v>
      </c>
      <c r="C134" s="32" t="s">
        <v>631</v>
      </c>
      <c r="D134" s="48" t="s">
        <v>177</v>
      </c>
      <c r="E134" s="81" t="s">
        <v>632</v>
      </c>
      <c r="F134" s="88">
        <v>43889</v>
      </c>
      <c r="G134" s="31">
        <v>36533000</v>
      </c>
      <c r="H134" s="21" t="s">
        <v>216</v>
      </c>
      <c r="I134" s="82"/>
      <c r="J134" s="82"/>
      <c r="K134" s="47">
        <v>43891</v>
      </c>
      <c r="L134" s="47">
        <v>44195</v>
      </c>
      <c r="M134" s="48" t="str">
        <f t="shared" si="8"/>
        <v>70%</v>
      </c>
    </row>
    <row r="135" spans="1:13" ht="60" x14ac:dyDescent="0.25">
      <c r="A135" s="54" t="s">
        <v>633</v>
      </c>
      <c r="B135" s="56" t="s">
        <v>73</v>
      </c>
      <c r="C135" s="32" t="s">
        <v>634</v>
      </c>
      <c r="D135" s="48" t="s">
        <v>224</v>
      </c>
      <c r="E135" s="111" t="s">
        <v>635</v>
      </c>
      <c r="F135" s="88">
        <v>43889</v>
      </c>
      <c r="G135" s="31">
        <v>1560637500</v>
      </c>
      <c r="H135" s="21" t="s">
        <v>216</v>
      </c>
      <c r="I135" s="82"/>
      <c r="J135" s="82"/>
      <c r="K135" s="47">
        <v>43891</v>
      </c>
      <c r="L135" s="47">
        <v>44196</v>
      </c>
      <c r="M135" s="48" t="str">
        <f t="shared" si="8"/>
        <v>70%</v>
      </c>
    </row>
    <row r="136" spans="1:13" ht="72" x14ac:dyDescent="0.25">
      <c r="A136" s="54" t="s">
        <v>636</v>
      </c>
      <c r="B136" s="97" t="s">
        <v>244</v>
      </c>
      <c r="C136" s="20" t="s">
        <v>637</v>
      </c>
      <c r="D136" s="20" t="s">
        <v>164</v>
      </c>
      <c r="E136" s="81" t="s">
        <v>638</v>
      </c>
      <c r="F136" s="88">
        <v>43889</v>
      </c>
      <c r="G136" s="31">
        <v>655000000</v>
      </c>
      <c r="H136" s="21" t="s">
        <v>216</v>
      </c>
      <c r="I136" s="82"/>
      <c r="J136" s="82"/>
      <c r="K136" s="47">
        <v>43891</v>
      </c>
      <c r="L136" s="47">
        <v>44196</v>
      </c>
      <c r="M136" s="48" t="str">
        <f t="shared" si="8"/>
        <v>70%</v>
      </c>
    </row>
    <row r="137" spans="1:13" ht="84" x14ac:dyDescent="0.25">
      <c r="A137" s="54" t="s">
        <v>639</v>
      </c>
      <c r="B137" s="56" t="s">
        <v>73</v>
      </c>
      <c r="C137" s="104" t="s">
        <v>51</v>
      </c>
      <c r="D137" s="98" t="s">
        <v>70</v>
      </c>
      <c r="E137" s="81" t="s">
        <v>640</v>
      </c>
      <c r="F137" s="88">
        <v>43889</v>
      </c>
      <c r="G137" s="31">
        <v>900584162</v>
      </c>
      <c r="H137" s="21" t="s">
        <v>216</v>
      </c>
      <c r="I137" s="82"/>
      <c r="J137" s="82"/>
      <c r="K137" s="90">
        <v>43892</v>
      </c>
      <c r="L137" s="90">
        <v>44196</v>
      </c>
      <c r="M137" s="48" t="str">
        <f t="shared" si="8"/>
        <v>70%</v>
      </c>
    </row>
    <row r="138" spans="1:13" ht="48" x14ac:dyDescent="0.25">
      <c r="A138" s="54" t="s">
        <v>641</v>
      </c>
      <c r="B138" s="56" t="s">
        <v>124</v>
      </c>
      <c r="C138" s="104" t="s">
        <v>642</v>
      </c>
      <c r="D138" s="98" t="s">
        <v>254</v>
      </c>
      <c r="E138" s="81" t="s">
        <v>643</v>
      </c>
      <c r="F138" s="88">
        <v>43889</v>
      </c>
      <c r="G138" s="31">
        <v>515508000</v>
      </c>
      <c r="H138" s="21" t="s">
        <v>216</v>
      </c>
      <c r="I138" s="82"/>
      <c r="J138" s="82"/>
      <c r="K138" s="90">
        <v>43892</v>
      </c>
      <c r="L138" s="90">
        <v>44196</v>
      </c>
      <c r="M138" s="48" t="str">
        <f t="shared" si="8"/>
        <v>70%</v>
      </c>
    </row>
    <row r="139" spans="1:13" ht="96" x14ac:dyDescent="0.25">
      <c r="A139" s="54" t="s">
        <v>644</v>
      </c>
      <c r="B139" s="56" t="s">
        <v>82</v>
      </c>
      <c r="C139" s="104" t="s">
        <v>645</v>
      </c>
      <c r="D139" s="98" t="s">
        <v>167</v>
      </c>
      <c r="E139" s="81" t="s">
        <v>646</v>
      </c>
      <c r="F139" s="88">
        <v>43889</v>
      </c>
      <c r="G139" s="31">
        <v>49294560</v>
      </c>
      <c r="H139" s="21" t="s">
        <v>216</v>
      </c>
      <c r="I139" s="82"/>
      <c r="J139" s="82"/>
      <c r="K139" s="90">
        <v>43891</v>
      </c>
      <c r="L139" s="90">
        <v>44196</v>
      </c>
      <c r="M139" s="48" t="str">
        <f t="shared" si="8"/>
        <v>70%</v>
      </c>
    </row>
    <row r="140" spans="1:13" ht="72" x14ac:dyDescent="0.25">
      <c r="A140" s="54" t="s">
        <v>647</v>
      </c>
      <c r="B140" s="56" t="s">
        <v>82</v>
      </c>
      <c r="C140" s="104" t="s">
        <v>648</v>
      </c>
      <c r="D140" s="98" t="s">
        <v>119</v>
      </c>
      <c r="E140" s="81" t="s">
        <v>649</v>
      </c>
      <c r="F140" s="88">
        <v>43889</v>
      </c>
      <c r="G140" s="31">
        <v>2164740</v>
      </c>
      <c r="H140" s="21" t="s">
        <v>650</v>
      </c>
      <c r="I140" s="82"/>
      <c r="J140" s="82"/>
      <c r="K140" s="90">
        <v>43891</v>
      </c>
      <c r="L140" s="90">
        <v>45351</v>
      </c>
      <c r="M140" s="48" t="str">
        <f t="shared" si="8"/>
        <v>15%</v>
      </c>
    </row>
    <row r="141" spans="1:13" ht="48" x14ac:dyDescent="0.25">
      <c r="A141" s="54" t="s">
        <v>651</v>
      </c>
      <c r="B141" s="56" t="s">
        <v>82</v>
      </c>
      <c r="C141" s="104" t="s">
        <v>652</v>
      </c>
      <c r="D141" s="98" t="s">
        <v>653</v>
      </c>
      <c r="E141" s="81" t="s">
        <v>654</v>
      </c>
      <c r="F141" s="88">
        <v>43892</v>
      </c>
      <c r="G141" s="31">
        <v>2112462</v>
      </c>
      <c r="H141" s="21" t="s">
        <v>581</v>
      </c>
      <c r="I141" s="82"/>
      <c r="J141" s="82"/>
      <c r="K141" s="90">
        <v>43892</v>
      </c>
      <c r="L141" s="90">
        <v>44075</v>
      </c>
      <c r="M141" s="48" t="str">
        <f t="shared" si="8"/>
        <v>100%</v>
      </c>
    </row>
    <row r="142" spans="1:13" ht="68.25" customHeight="1" x14ac:dyDescent="0.25">
      <c r="A142" s="54" t="s">
        <v>655</v>
      </c>
      <c r="B142" s="56" t="s">
        <v>417</v>
      </c>
      <c r="C142" s="112" t="s">
        <v>656</v>
      </c>
      <c r="D142" s="98" t="s">
        <v>205</v>
      </c>
      <c r="E142" s="81" t="s">
        <v>657</v>
      </c>
      <c r="F142" s="88">
        <v>43892</v>
      </c>
      <c r="G142" s="31">
        <v>15000000</v>
      </c>
      <c r="H142" s="21" t="s">
        <v>212</v>
      </c>
      <c r="I142" s="82" t="s">
        <v>984</v>
      </c>
      <c r="J142" s="82"/>
      <c r="K142" s="90">
        <v>43893</v>
      </c>
      <c r="L142" s="90">
        <v>44014</v>
      </c>
      <c r="M142" s="48" t="str">
        <f t="shared" si="8"/>
        <v>100%</v>
      </c>
    </row>
    <row r="143" spans="1:13" ht="60" x14ac:dyDescent="0.25">
      <c r="A143" s="84" t="s">
        <v>658</v>
      </c>
      <c r="B143" s="97" t="s">
        <v>124</v>
      </c>
      <c r="C143" s="113" t="s">
        <v>659</v>
      </c>
      <c r="D143" s="98" t="s">
        <v>660</v>
      </c>
      <c r="E143" s="81" t="s">
        <v>661</v>
      </c>
      <c r="F143" s="88">
        <v>43893</v>
      </c>
      <c r="G143" s="31">
        <v>6926897078</v>
      </c>
      <c r="H143" s="21" t="s">
        <v>610</v>
      </c>
      <c r="I143" s="82"/>
      <c r="J143" s="82"/>
      <c r="K143" s="90">
        <v>43893</v>
      </c>
      <c r="L143" s="90">
        <v>44196</v>
      </c>
      <c r="M143" s="48" t="str">
        <f t="shared" si="8"/>
        <v>70%</v>
      </c>
    </row>
    <row r="144" spans="1:13" ht="48" x14ac:dyDescent="0.25">
      <c r="A144" s="54" t="s">
        <v>662</v>
      </c>
      <c r="B144" s="56" t="s">
        <v>663</v>
      </c>
      <c r="C144" s="112" t="s">
        <v>664</v>
      </c>
      <c r="D144" s="98" t="s">
        <v>665</v>
      </c>
      <c r="E144" s="81" t="s">
        <v>666</v>
      </c>
      <c r="F144" s="88">
        <v>43893</v>
      </c>
      <c r="G144" s="31">
        <v>58300000</v>
      </c>
      <c r="H144" s="21" t="s">
        <v>667</v>
      </c>
      <c r="I144" s="82"/>
      <c r="J144" s="82"/>
      <c r="K144" s="90">
        <v>43894</v>
      </c>
      <c r="L144" s="90">
        <v>44196</v>
      </c>
      <c r="M144" s="48" t="str">
        <f t="shared" si="8"/>
        <v>70%</v>
      </c>
    </row>
    <row r="145" spans="1:13" ht="108" x14ac:dyDescent="0.25">
      <c r="A145" s="84" t="s">
        <v>668</v>
      </c>
      <c r="B145" s="97" t="s">
        <v>124</v>
      </c>
      <c r="C145" s="113" t="s">
        <v>669</v>
      </c>
      <c r="D145" s="98" t="s">
        <v>660</v>
      </c>
      <c r="E145" s="81" t="s">
        <v>670</v>
      </c>
      <c r="F145" s="88">
        <v>43893</v>
      </c>
      <c r="G145" s="31">
        <v>16009245206</v>
      </c>
      <c r="H145" s="21" t="s">
        <v>610</v>
      </c>
      <c r="I145" s="82"/>
      <c r="J145" s="82"/>
      <c r="K145" s="90">
        <v>43893</v>
      </c>
      <c r="L145" s="90">
        <v>44196</v>
      </c>
      <c r="M145" s="48" t="str">
        <f t="shared" si="8"/>
        <v>70%</v>
      </c>
    </row>
    <row r="146" spans="1:13" ht="48" x14ac:dyDescent="0.25">
      <c r="A146" s="84" t="s">
        <v>671</v>
      </c>
      <c r="B146" s="97" t="s">
        <v>462</v>
      </c>
      <c r="C146" s="113" t="s">
        <v>672</v>
      </c>
      <c r="D146" s="114" t="s">
        <v>192</v>
      </c>
      <c r="E146" s="81" t="s">
        <v>673</v>
      </c>
      <c r="F146" s="88">
        <v>43894</v>
      </c>
      <c r="G146" s="31">
        <v>700648200</v>
      </c>
      <c r="H146" s="21" t="s">
        <v>64</v>
      </c>
      <c r="I146" s="82"/>
      <c r="J146" s="82"/>
      <c r="K146" s="90">
        <v>43895</v>
      </c>
      <c r="L146" s="90">
        <v>44169</v>
      </c>
      <c r="M146" s="48" t="str">
        <f t="shared" si="8"/>
        <v>76%</v>
      </c>
    </row>
    <row r="147" spans="1:13" ht="48" x14ac:dyDescent="0.25">
      <c r="A147" s="54" t="s">
        <v>674</v>
      </c>
      <c r="B147" s="56" t="s">
        <v>675</v>
      </c>
      <c r="C147" s="112" t="s">
        <v>676</v>
      </c>
      <c r="D147" s="98" t="s">
        <v>677</v>
      </c>
      <c r="E147" s="81" t="s">
        <v>678</v>
      </c>
      <c r="F147" s="88">
        <v>43894</v>
      </c>
      <c r="G147" s="31">
        <v>70000000</v>
      </c>
      <c r="H147" s="21" t="s">
        <v>679</v>
      </c>
      <c r="I147" s="82"/>
      <c r="J147" s="82"/>
      <c r="K147" s="90">
        <v>43896</v>
      </c>
      <c r="L147" s="90">
        <v>44196</v>
      </c>
      <c r="M147" s="48" t="str">
        <f t="shared" si="8"/>
        <v>69%</v>
      </c>
    </row>
    <row r="148" spans="1:13" ht="84" x14ac:dyDescent="0.25">
      <c r="A148" s="84" t="s">
        <v>680</v>
      </c>
      <c r="B148" s="97" t="s">
        <v>583</v>
      </c>
      <c r="C148" s="113" t="s">
        <v>681</v>
      </c>
      <c r="D148" s="98" t="s">
        <v>66</v>
      </c>
      <c r="E148" s="81" t="s">
        <v>682</v>
      </c>
      <c r="F148" s="88">
        <v>43895</v>
      </c>
      <c r="G148" s="31">
        <v>6991169341</v>
      </c>
      <c r="H148" s="21" t="s">
        <v>683</v>
      </c>
      <c r="I148" s="82"/>
      <c r="J148" s="82"/>
      <c r="K148" s="90">
        <v>43896</v>
      </c>
      <c r="L148" s="90">
        <v>44165</v>
      </c>
      <c r="M148" s="48" t="str">
        <f t="shared" si="8"/>
        <v>77%</v>
      </c>
    </row>
    <row r="149" spans="1:13" ht="60" x14ac:dyDescent="0.25">
      <c r="A149" s="54" t="s">
        <v>684</v>
      </c>
      <c r="B149" s="56" t="s">
        <v>124</v>
      </c>
      <c r="C149" s="115" t="s">
        <v>685</v>
      </c>
      <c r="D149" s="48" t="s">
        <v>686</v>
      </c>
      <c r="E149" s="81" t="s">
        <v>687</v>
      </c>
      <c r="F149" s="88">
        <v>43899</v>
      </c>
      <c r="G149" s="31">
        <v>48375000</v>
      </c>
      <c r="H149" s="21" t="s">
        <v>688</v>
      </c>
      <c r="I149" s="82"/>
      <c r="J149" s="82"/>
      <c r="K149" s="47">
        <v>43900</v>
      </c>
      <c r="L149" s="47">
        <v>44196</v>
      </c>
      <c r="M149" s="48" t="str">
        <f t="shared" si="8"/>
        <v>69%</v>
      </c>
    </row>
    <row r="150" spans="1:13" ht="60" x14ac:dyDescent="0.25">
      <c r="A150" s="54" t="s">
        <v>689</v>
      </c>
      <c r="B150" s="56" t="s">
        <v>244</v>
      </c>
      <c r="C150" s="115" t="s">
        <v>690</v>
      </c>
      <c r="D150" s="48" t="s">
        <v>691</v>
      </c>
      <c r="E150" s="81" t="s">
        <v>692</v>
      </c>
      <c r="F150" s="88">
        <v>43899</v>
      </c>
      <c r="G150" s="31">
        <v>33250000</v>
      </c>
      <c r="H150" s="21" t="s">
        <v>693</v>
      </c>
      <c r="I150" s="82"/>
      <c r="J150" s="82"/>
      <c r="K150" s="47">
        <v>43899</v>
      </c>
      <c r="L150" s="47">
        <v>44188</v>
      </c>
      <c r="M150" s="48" t="str">
        <f t="shared" si="8"/>
        <v>71%</v>
      </c>
    </row>
    <row r="151" spans="1:13" ht="48" x14ac:dyDescent="0.25">
      <c r="A151" s="54" t="s">
        <v>694</v>
      </c>
      <c r="B151" s="56" t="s">
        <v>93</v>
      </c>
      <c r="C151" s="115" t="s">
        <v>127</v>
      </c>
      <c r="D151" s="48" t="s">
        <v>126</v>
      </c>
      <c r="E151" s="81" t="s">
        <v>695</v>
      </c>
      <c r="F151" s="88">
        <v>43899</v>
      </c>
      <c r="G151" s="31">
        <v>410633300</v>
      </c>
      <c r="H151" s="21" t="s">
        <v>696</v>
      </c>
      <c r="I151" s="82"/>
      <c r="J151" s="82"/>
      <c r="K151" s="47">
        <v>43901</v>
      </c>
      <c r="L151" s="47">
        <v>44196</v>
      </c>
      <c r="M151" s="48" t="str">
        <f t="shared" si="8"/>
        <v>69%</v>
      </c>
    </row>
    <row r="152" spans="1:13" ht="48" x14ac:dyDescent="0.25">
      <c r="A152" s="54" t="s">
        <v>697</v>
      </c>
      <c r="B152" s="56" t="s">
        <v>82</v>
      </c>
      <c r="C152" s="115" t="s">
        <v>698</v>
      </c>
      <c r="D152" s="48" t="s">
        <v>209</v>
      </c>
      <c r="E152" s="81" t="s">
        <v>699</v>
      </c>
      <c r="F152" s="88">
        <v>43901</v>
      </c>
      <c r="G152" s="31">
        <v>3971412</v>
      </c>
      <c r="H152" s="21" t="s">
        <v>581</v>
      </c>
      <c r="I152" s="82"/>
      <c r="J152" s="82"/>
      <c r="K152" s="47">
        <v>43901</v>
      </c>
      <c r="L152" s="47">
        <v>44084</v>
      </c>
      <c r="M152" s="48" t="str">
        <f t="shared" si="8"/>
        <v>100%</v>
      </c>
    </row>
    <row r="153" spans="1:13" ht="60" x14ac:dyDescent="0.25">
      <c r="A153" s="54" t="s">
        <v>700</v>
      </c>
      <c r="B153" s="56" t="s">
        <v>462</v>
      </c>
      <c r="C153" s="115" t="s">
        <v>701</v>
      </c>
      <c r="D153" s="48" t="s">
        <v>225</v>
      </c>
      <c r="E153" s="81" t="s">
        <v>702</v>
      </c>
      <c r="F153" s="88">
        <v>43901</v>
      </c>
      <c r="G153" s="31">
        <v>1628700000</v>
      </c>
      <c r="H153" s="21" t="s">
        <v>703</v>
      </c>
      <c r="I153" s="82"/>
      <c r="J153" s="82"/>
      <c r="K153" s="47">
        <v>43903</v>
      </c>
      <c r="L153" s="47">
        <v>44165</v>
      </c>
      <c r="M153" s="48" t="str">
        <f t="shared" si="8"/>
        <v>77%</v>
      </c>
    </row>
    <row r="154" spans="1:13" ht="60" x14ac:dyDescent="0.25">
      <c r="A154" s="84" t="s">
        <v>704</v>
      </c>
      <c r="B154" s="97" t="s">
        <v>462</v>
      </c>
      <c r="C154" s="113" t="s">
        <v>705</v>
      </c>
      <c r="D154" s="98" t="s">
        <v>185</v>
      </c>
      <c r="E154" s="81" t="s">
        <v>706</v>
      </c>
      <c r="F154" s="88">
        <v>43901</v>
      </c>
      <c r="G154" s="31">
        <v>140705399</v>
      </c>
      <c r="H154" s="21" t="s">
        <v>217</v>
      </c>
      <c r="I154" s="82"/>
      <c r="J154" s="82"/>
      <c r="K154" s="90">
        <v>43907</v>
      </c>
      <c r="L154" s="90">
        <v>44196</v>
      </c>
      <c r="M154" s="48" t="str">
        <f t="shared" si="8"/>
        <v>68%</v>
      </c>
    </row>
    <row r="155" spans="1:13" ht="60" x14ac:dyDescent="0.25">
      <c r="A155" s="54" t="s">
        <v>707</v>
      </c>
      <c r="B155" s="56" t="s">
        <v>462</v>
      </c>
      <c r="C155" s="115" t="s">
        <v>708</v>
      </c>
      <c r="D155" s="48"/>
      <c r="E155" s="81" t="s">
        <v>709</v>
      </c>
      <c r="F155" s="88">
        <v>43901</v>
      </c>
      <c r="G155" s="31">
        <v>75075000</v>
      </c>
      <c r="H155" s="21" t="s">
        <v>289</v>
      </c>
      <c r="I155" s="82"/>
      <c r="J155" s="82"/>
      <c r="K155" s="47">
        <v>43902</v>
      </c>
      <c r="L155" s="47">
        <v>43916</v>
      </c>
      <c r="M155" s="48" t="str">
        <f t="shared" si="8"/>
        <v>100%</v>
      </c>
    </row>
    <row r="156" spans="1:13" ht="84" x14ac:dyDescent="0.25">
      <c r="A156" s="54" t="s">
        <v>710</v>
      </c>
      <c r="B156" s="56" t="s">
        <v>490</v>
      </c>
      <c r="C156" s="116" t="s">
        <v>711</v>
      </c>
      <c r="D156" s="117" t="s">
        <v>712</v>
      </c>
      <c r="E156" s="81" t="s">
        <v>713</v>
      </c>
      <c r="F156" s="88">
        <v>43903</v>
      </c>
      <c r="G156" s="31">
        <v>45600000</v>
      </c>
      <c r="H156" s="21" t="s">
        <v>714</v>
      </c>
      <c r="I156" s="82"/>
      <c r="J156" s="82"/>
      <c r="K156" s="29">
        <v>43907</v>
      </c>
      <c r="L156" s="29">
        <v>44196</v>
      </c>
      <c r="M156" s="48" t="str">
        <f t="shared" ref="M156:M219" si="9">IF((ROUND((($N$2-$K156)/(EDATE($L156,0)-$K156)*100),2))&gt;100,"100%",CONCATENATE((ROUND((($N$2-$K156)/(EDATE($L156,0)-$K156)*100),0)),"%"))</f>
        <v>68%</v>
      </c>
    </row>
    <row r="157" spans="1:13" ht="84" x14ac:dyDescent="0.25">
      <c r="A157" s="84" t="s">
        <v>715</v>
      </c>
      <c r="B157" s="60" t="s">
        <v>490</v>
      </c>
      <c r="C157" s="113" t="s">
        <v>716</v>
      </c>
      <c r="D157" s="98" t="s">
        <v>717</v>
      </c>
      <c r="E157" s="81" t="s">
        <v>718</v>
      </c>
      <c r="F157" s="88">
        <v>43903</v>
      </c>
      <c r="G157" s="31">
        <v>45600000</v>
      </c>
      <c r="H157" s="21" t="s">
        <v>714</v>
      </c>
      <c r="I157" s="82"/>
      <c r="J157" s="82"/>
      <c r="K157" s="118">
        <v>43907</v>
      </c>
      <c r="L157" s="118">
        <v>44196</v>
      </c>
      <c r="M157" s="48" t="str">
        <f t="shared" si="9"/>
        <v>68%</v>
      </c>
    </row>
    <row r="158" spans="1:13" ht="60" x14ac:dyDescent="0.25">
      <c r="A158" s="54" t="s">
        <v>719</v>
      </c>
      <c r="B158" s="56" t="s">
        <v>244</v>
      </c>
      <c r="C158" s="115" t="s">
        <v>720</v>
      </c>
      <c r="D158" s="48" t="s">
        <v>721</v>
      </c>
      <c r="E158" s="81" t="s">
        <v>722</v>
      </c>
      <c r="F158" s="88">
        <v>43904</v>
      </c>
      <c r="G158" s="31">
        <v>42750000</v>
      </c>
      <c r="H158" s="21" t="s">
        <v>693</v>
      </c>
      <c r="I158" s="82"/>
      <c r="J158" s="82"/>
      <c r="K158" s="47">
        <v>43906</v>
      </c>
      <c r="L158" s="47">
        <v>44195</v>
      </c>
      <c r="M158" s="48" t="str">
        <f t="shared" si="9"/>
        <v>69%</v>
      </c>
    </row>
    <row r="159" spans="1:13" ht="48" x14ac:dyDescent="0.25">
      <c r="A159" s="54" t="s">
        <v>723</v>
      </c>
      <c r="B159" s="56" t="s">
        <v>113</v>
      </c>
      <c r="C159" s="115" t="s">
        <v>724</v>
      </c>
      <c r="D159" s="48" t="s">
        <v>725</v>
      </c>
      <c r="E159" s="81" t="s">
        <v>726</v>
      </c>
      <c r="F159" s="88">
        <v>43904</v>
      </c>
      <c r="G159" s="31">
        <v>45600000</v>
      </c>
      <c r="H159" s="21" t="s">
        <v>714</v>
      </c>
      <c r="I159" s="82"/>
      <c r="J159" s="82"/>
      <c r="K159" s="119">
        <v>43907</v>
      </c>
      <c r="L159" s="119">
        <v>44196</v>
      </c>
      <c r="M159" s="48" t="str">
        <f t="shared" si="9"/>
        <v>68%</v>
      </c>
    </row>
    <row r="160" spans="1:13" ht="60" x14ac:dyDescent="0.25">
      <c r="A160" s="54" t="s">
        <v>727</v>
      </c>
      <c r="B160" s="56" t="s">
        <v>490</v>
      </c>
      <c r="C160" s="115" t="s">
        <v>728</v>
      </c>
      <c r="D160" s="48" t="s">
        <v>729</v>
      </c>
      <c r="E160" s="81" t="s">
        <v>730</v>
      </c>
      <c r="F160" s="88">
        <v>43904</v>
      </c>
      <c r="G160" s="31">
        <v>45600000</v>
      </c>
      <c r="H160" s="21" t="s">
        <v>714</v>
      </c>
      <c r="I160" s="82"/>
      <c r="J160" s="82"/>
      <c r="K160" s="119">
        <v>43907</v>
      </c>
      <c r="L160" s="119">
        <v>44196</v>
      </c>
      <c r="M160" s="48" t="str">
        <f t="shared" si="9"/>
        <v>68%</v>
      </c>
    </row>
    <row r="161" spans="1:13" ht="84" x14ac:dyDescent="0.25">
      <c r="A161" s="84" t="s">
        <v>731</v>
      </c>
      <c r="B161" s="97" t="s">
        <v>490</v>
      </c>
      <c r="C161" s="113" t="s">
        <v>732</v>
      </c>
      <c r="D161" s="98" t="s">
        <v>733</v>
      </c>
      <c r="E161" s="81" t="s">
        <v>713</v>
      </c>
      <c r="F161" s="88">
        <v>43904</v>
      </c>
      <c r="G161" s="31">
        <v>45600000</v>
      </c>
      <c r="H161" s="21" t="s">
        <v>714</v>
      </c>
      <c r="I161" s="82"/>
      <c r="J161" s="82"/>
      <c r="K161" s="120">
        <v>43907</v>
      </c>
      <c r="L161" s="120">
        <v>44196</v>
      </c>
      <c r="M161" s="48" t="str">
        <f t="shared" si="9"/>
        <v>68%</v>
      </c>
    </row>
    <row r="162" spans="1:13" ht="84" x14ac:dyDescent="0.25">
      <c r="A162" s="84" t="s">
        <v>734</v>
      </c>
      <c r="B162" s="97" t="s">
        <v>490</v>
      </c>
      <c r="C162" s="113" t="s">
        <v>735</v>
      </c>
      <c r="D162" s="98" t="s">
        <v>204</v>
      </c>
      <c r="E162" s="81" t="s">
        <v>736</v>
      </c>
      <c r="F162" s="88">
        <v>43904</v>
      </c>
      <c r="G162" s="31">
        <v>35625000</v>
      </c>
      <c r="H162" s="21" t="s">
        <v>714</v>
      </c>
      <c r="I162" s="82"/>
      <c r="J162" s="82"/>
      <c r="K162" s="120">
        <v>43907</v>
      </c>
      <c r="L162" s="120">
        <v>44196</v>
      </c>
      <c r="M162" s="48" t="str">
        <f t="shared" si="9"/>
        <v>68%</v>
      </c>
    </row>
    <row r="163" spans="1:13" ht="84" x14ac:dyDescent="0.25">
      <c r="A163" s="84" t="s">
        <v>737</v>
      </c>
      <c r="B163" s="97" t="s">
        <v>490</v>
      </c>
      <c r="C163" s="113" t="s">
        <v>738</v>
      </c>
      <c r="D163" s="98" t="s">
        <v>739</v>
      </c>
      <c r="E163" s="81" t="s">
        <v>740</v>
      </c>
      <c r="F163" s="88">
        <v>43906</v>
      </c>
      <c r="G163" s="31">
        <v>45600000</v>
      </c>
      <c r="H163" s="21" t="s">
        <v>714</v>
      </c>
      <c r="I163" s="82"/>
      <c r="J163" s="82"/>
      <c r="K163" s="120">
        <v>43907</v>
      </c>
      <c r="L163" s="120">
        <v>44196</v>
      </c>
      <c r="M163" s="48" t="str">
        <f t="shared" si="9"/>
        <v>68%</v>
      </c>
    </row>
    <row r="164" spans="1:13" ht="84" x14ac:dyDescent="0.25">
      <c r="A164" s="84" t="s">
        <v>741</v>
      </c>
      <c r="B164" s="97" t="s">
        <v>490</v>
      </c>
      <c r="C164" s="113" t="s">
        <v>742</v>
      </c>
      <c r="D164" s="98" t="s">
        <v>743</v>
      </c>
      <c r="E164" s="81" t="s">
        <v>713</v>
      </c>
      <c r="F164" s="88">
        <v>43877</v>
      </c>
      <c r="G164" s="31">
        <v>45600000</v>
      </c>
      <c r="H164" s="21" t="s">
        <v>714</v>
      </c>
      <c r="I164" s="82"/>
      <c r="J164" s="82"/>
      <c r="K164" s="120">
        <v>43907</v>
      </c>
      <c r="L164" s="120">
        <v>44196</v>
      </c>
      <c r="M164" s="48" t="str">
        <f t="shared" si="9"/>
        <v>68%</v>
      </c>
    </row>
    <row r="165" spans="1:13" ht="84" x14ac:dyDescent="0.25">
      <c r="A165" s="54" t="s">
        <v>744</v>
      </c>
      <c r="B165" s="56" t="s">
        <v>567</v>
      </c>
      <c r="C165" s="115" t="s">
        <v>745</v>
      </c>
      <c r="D165" s="48" t="s">
        <v>746</v>
      </c>
      <c r="E165" s="81" t="s">
        <v>713</v>
      </c>
      <c r="F165" s="88">
        <v>43906</v>
      </c>
      <c r="G165" s="31">
        <v>780000000</v>
      </c>
      <c r="H165" s="21" t="s">
        <v>747</v>
      </c>
      <c r="I165" s="82"/>
      <c r="J165" s="82"/>
      <c r="K165" s="47">
        <v>43907</v>
      </c>
      <c r="L165" s="47">
        <v>44187</v>
      </c>
      <c r="M165" s="48" t="str">
        <f t="shared" si="9"/>
        <v>70%</v>
      </c>
    </row>
    <row r="166" spans="1:13" ht="48" x14ac:dyDescent="0.25">
      <c r="A166" s="84" t="s">
        <v>748</v>
      </c>
      <c r="B166" s="97" t="s">
        <v>490</v>
      </c>
      <c r="C166" s="113" t="s">
        <v>749</v>
      </c>
      <c r="D166" s="98" t="s">
        <v>200</v>
      </c>
      <c r="E166" s="81" t="s">
        <v>750</v>
      </c>
      <c r="F166" s="88">
        <v>43906</v>
      </c>
      <c r="G166" s="31">
        <v>45600000</v>
      </c>
      <c r="H166" s="21" t="s">
        <v>714</v>
      </c>
      <c r="I166" s="82"/>
      <c r="J166" s="82"/>
      <c r="K166" s="90">
        <v>43907</v>
      </c>
      <c r="L166" s="90">
        <v>44196</v>
      </c>
      <c r="M166" s="48" t="str">
        <f t="shared" si="9"/>
        <v>68%</v>
      </c>
    </row>
    <row r="167" spans="1:13" ht="60" x14ac:dyDescent="0.25">
      <c r="A167" s="54" t="s">
        <v>751</v>
      </c>
      <c r="B167" s="56" t="s">
        <v>244</v>
      </c>
      <c r="C167" s="115" t="s">
        <v>243</v>
      </c>
      <c r="D167" s="48" t="s">
        <v>262</v>
      </c>
      <c r="E167" s="81" t="s">
        <v>752</v>
      </c>
      <c r="F167" s="88">
        <v>43906</v>
      </c>
      <c r="G167" s="31">
        <v>513375867</v>
      </c>
      <c r="H167" s="21" t="s">
        <v>753</v>
      </c>
      <c r="I167" s="82"/>
      <c r="J167" s="82"/>
      <c r="K167" s="47">
        <v>43907</v>
      </c>
      <c r="L167" s="47">
        <v>44196</v>
      </c>
      <c r="M167" s="48" t="str">
        <f t="shared" si="9"/>
        <v>68%</v>
      </c>
    </row>
    <row r="168" spans="1:13" ht="84" x14ac:dyDescent="0.25">
      <c r="A168" s="84" t="s">
        <v>754</v>
      </c>
      <c r="B168" s="97" t="s">
        <v>490</v>
      </c>
      <c r="C168" s="113" t="s">
        <v>755</v>
      </c>
      <c r="D168" s="98" t="s">
        <v>206</v>
      </c>
      <c r="E168" s="81" t="s">
        <v>756</v>
      </c>
      <c r="F168" s="88">
        <v>43906</v>
      </c>
      <c r="G168" s="31">
        <v>35625000</v>
      </c>
      <c r="H168" s="21" t="s">
        <v>714</v>
      </c>
      <c r="I168" s="82"/>
      <c r="J168" s="82"/>
      <c r="K168" s="90">
        <v>43907</v>
      </c>
      <c r="L168" s="90">
        <v>44196</v>
      </c>
      <c r="M168" s="48" t="str">
        <f t="shared" si="9"/>
        <v>68%</v>
      </c>
    </row>
    <row r="169" spans="1:13" ht="48" x14ac:dyDescent="0.25">
      <c r="A169" s="84" t="s">
        <v>757</v>
      </c>
      <c r="B169" s="97" t="s">
        <v>244</v>
      </c>
      <c r="C169" s="113" t="s">
        <v>758</v>
      </c>
      <c r="D169" s="98" t="s">
        <v>125</v>
      </c>
      <c r="E169" s="81" t="s">
        <v>759</v>
      </c>
      <c r="F169" s="88">
        <v>43908</v>
      </c>
      <c r="G169" s="31">
        <v>1550000000</v>
      </c>
      <c r="H169" s="21" t="s">
        <v>218</v>
      </c>
      <c r="I169" s="82"/>
      <c r="J169" s="82"/>
      <c r="K169" s="90">
        <v>43909</v>
      </c>
      <c r="L169" s="90">
        <v>44196</v>
      </c>
      <c r="M169" s="48" t="str">
        <f t="shared" si="9"/>
        <v>68%</v>
      </c>
    </row>
    <row r="170" spans="1:13" ht="48" x14ac:dyDescent="0.25">
      <c r="A170" s="54" t="s">
        <v>760</v>
      </c>
      <c r="B170" s="56" t="s">
        <v>113</v>
      </c>
      <c r="C170" s="115" t="s">
        <v>761</v>
      </c>
      <c r="D170" s="48" t="s">
        <v>253</v>
      </c>
      <c r="E170" s="81" t="s">
        <v>762</v>
      </c>
      <c r="F170" s="88">
        <v>43909</v>
      </c>
      <c r="G170" s="31">
        <v>5244187</v>
      </c>
      <c r="H170" s="21" t="s">
        <v>763</v>
      </c>
      <c r="I170" s="82"/>
      <c r="J170" s="82"/>
      <c r="K170" s="47">
        <v>43910</v>
      </c>
      <c r="L170" s="47">
        <v>44196</v>
      </c>
      <c r="M170" s="48" t="str">
        <f t="shared" si="9"/>
        <v>68%</v>
      </c>
    </row>
    <row r="171" spans="1:13" ht="48" x14ac:dyDescent="0.25">
      <c r="A171" s="54" t="s">
        <v>764</v>
      </c>
      <c r="B171" s="56" t="s">
        <v>124</v>
      </c>
      <c r="C171" s="115" t="s">
        <v>765</v>
      </c>
      <c r="D171" s="48" t="s">
        <v>766</v>
      </c>
      <c r="E171" s="81" t="s">
        <v>767</v>
      </c>
      <c r="F171" s="88">
        <v>43909</v>
      </c>
      <c r="G171" s="31">
        <v>31500000</v>
      </c>
      <c r="H171" s="21" t="s">
        <v>763</v>
      </c>
      <c r="I171" s="82"/>
      <c r="J171" s="82"/>
      <c r="K171" s="47">
        <v>43909</v>
      </c>
      <c r="L171" s="47">
        <v>44196</v>
      </c>
      <c r="M171" s="48" t="str">
        <f t="shared" si="9"/>
        <v>68%</v>
      </c>
    </row>
    <row r="172" spans="1:13" ht="60" x14ac:dyDescent="0.25">
      <c r="A172" s="84" t="s">
        <v>768</v>
      </c>
      <c r="B172" s="97" t="s">
        <v>244</v>
      </c>
      <c r="C172" s="113" t="s">
        <v>769</v>
      </c>
      <c r="D172" s="98" t="s">
        <v>202</v>
      </c>
      <c r="E172" s="81" t="s">
        <v>770</v>
      </c>
      <c r="F172" s="88">
        <v>43910</v>
      </c>
      <c r="G172" s="31">
        <v>1800000000</v>
      </c>
      <c r="H172" s="21" t="s">
        <v>771</v>
      </c>
      <c r="I172" s="82"/>
      <c r="J172" s="82"/>
      <c r="K172" s="90">
        <v>43910</v>
      </c>
      <c r="L172" s="90">
        <v>44154</v>
      </c>
      <c r="M172" s="48" t="str">
        <f t="shared" si="9"/>
        <v>80%</v>
      </c>
    </row>
    <row r="173" spans="1:13" ht="60" x14ac:dyDescent="0.25">
      <c r="A173" s="54" t="s">
        <v>772</v>
      </c>
      <c r="B173" s="56" t="s">
        <v>82</v>
      </c>
      <c r="C173" s="115" t="s">
        <v>439</v>
      </c>
      <c r="D173" s="48" t="s">
        <v>440</v>
      </c>
      <c r="E173" s="81" t="s">
        <v>773</v>
      </c>
      <c r="F173" s="88">
        <v>43910</v>
      </c>
      <c r="G173" s="31">
        <v>990000000</v>
      </c>
      <c r="H173" s="21" t="s">
        <v>65</v>
      </c>
      <c r="I173" s="82" t="s">
        <v>1030</v>
      </c>
      <c r="J173" s="82"/>
      <c r="K173" s="47">
        <v>43910</v>
      </c>
      <c r="L173" s="47">
        <v>44196</v>
      </c>
      <c r="M173" s="48" t="str">
        <f t="shared" si="9"/>
        <v>68%</v>
      </c>
    </row>
    <row r="174" spans="1:13" ht="36" x14ac:dyDescent="0.25">
      <c r="A174" s="54" t="s">
        <v>774</v>
      </c>
      <c r="B174" s="56" t="s">
        <v>417</v>
      </c>
      <c r="C174" s="115" t="s">
        <v>775</v>
      </c>
      <c r="D174" s="48" t="s">
        <v>210</v>
      </c>
      <c r="E174" s="81" t="s">
        <v>776</v>
      </c>
      <c r="F174" s="88">
        <v>43915</v>
      </c>
      <c r="G174" s="31">
        <v>1600000</v>
      </c>
      <c r="H174" s="21" t="s">
        <v>64</v>
      </c>
      <c r="I174" s="82"/>
      <c r="J174" s="82"/>
      <c r="K174" s="47">
        <v>43917</v>
      </c>
      <c r="L174" s="47">
        <v>44191</v>
      </c>
      <c r="M174" s="48" t="str">
        <f t="shared" si="9"/>
        <v>68%</v>
      </c>
    </row>
    <row r="175" spans="1:13" ht="43.5" customHeight="1" x14ac:dyDescent="0.25">
      <c r="A175" s="177" t="s">
        <v>806</v>
      </c>
      <c r="B175" s="177"/>
      <c r="C175" s="177"/>
      <c r="D175" s="177"/>
      <c r="E175" s="177"/>
      <c r="F175" s="177"/>
      <c r="G175" s="177"/>
      <c r="H175" s="177"/>
      <c r="I175" s="177"/>
      <c r="J175" s="177"/>
      <c r="K175" s="177"/>
      <c r="L175" s="177"/>
      <c r="M175" s="177"/>
    </row>
    <row r="176" spans="1:13" ht="92.25" customHeight="1" x14ac:dyDescent="0.25">
      <c r="A176" s="39" t="s">
        <v>0</v>
      </c>
      <c r="B176" s="39" t="s">
        <v>5</v>
      </c>
      <c r="C176" s="39" t="s">
        <v>1</v>
      </c>
      <c r="D176" s="39" t="s">
        <v>6</v>
      </c>
      <c r="E176" s="39" t="s">
        <v>27</v>
      </c>
      <c r="F176" s="39" t="s">
        <v>28</v>
      </c>
      <c r="G176" s="39" t="s">
        <v>7</v>
      </c>
      <c r="H176" s="39" t="s">
        <v>26</v>
      </c>
      <c r="I176" s="39" t="s">
        <v>31</v>
      </c>
      <c r="J176" s="39" t="s">
        <v>30</v>
      </c>
      <c r="K176" s="39" t="s">
        <v>2</v>
      </c>
      <c r="L176" s="39" t="s">
        <v>3</v>
      </c>
      <c r="M176" s="79" t="s">
        <v>29</v>
      </c>
    </row>
    <row r="177" spans="1:13" ht="69" customHeight="1" x14ac:dyDescent="0.25">
      <c r="A177" s="54" t="s">
        <v>777</v>
      </c>
      <c r="B177" s="97" t="s">
        <v>462</v>
      </c>
      <c r="C177" s="113" t="s">
        <v>778</v>
      </c>
      <c r="D177" s="98" t="s">
        <v>779</v>
      </c>
      <c r="E177" s="81" t="s">
        <v>780</v>
      </c>
      <c r="F177" s="88">
        <v>43915</v>
      </c>
      <c r="G177" s="31">
        <v>8205422520</v>
      </c>
      <c r="H177" s="21" t="s">
        <v>64</v>
      </c>
      <c r="I177" s="82"/>
      <c r="J177" s="82"/>
      <c r="K177" s="90">
        <v>43922</v>
      </c>
      <c r="L177" s="90">
        <v>44196</v>
      </c>
      <c r="M177" s="48" t="str">
        <f t="shared" si="9"/>
        <v>66%</v>
      </c>
    </row>
    <row r="178" spans="1:13" ht="75.75" customHeight="1" x14ac:dyDescent="0.25">
      <c r="A178" s="84" t="s">
        <v>781</v>
      </c>
      <c r="B178" s="97" t="s">
        <v>82</v>
      </c>
      <c r="C178" s="113" t="s">
        <v>238</v>
      </c>
      <c r="D178" s="98" t="s">
        <v>782</v>
      </c>
      <c r="E178" s="81" t="s">
        <v>783</v>
      </c>
      <c r="F178" s="88">
        <v>43915</v>
      </c>
      <c r="G178" s="31">
        <v>2921408293</v>
      </c>
      <c r="H178" s="21" t="s">
        <v>64</v>
      </c>
      <c r="I178" s="82"/>
      <c r="J178" s="82"/>
      <c r="K178" s="90">
        <v>43922</v>
      </c>
      <c r="L178" s="90">
        <v>44196</v>
      </c>
      <c r="M178" s="48" t="str">
        <f t="shared" si="9"/>
        <v>66%</v>
      </c>
    </row>
    <row r="179" spans="1:13" ht="72.75" customHeight="1" x14ac:dyDescent="0.25">
      <c r="A179" s="54" t="s">
        <v>784</v>
      </c>
      <c r="B179" s="56" t="s">
        <v>91</v>
      </c>
      <c r="C179" s="115" t="s">
        <v>785</v>
      </c>
      <c r="D179" s="48" t="s">
        <v>786</v>
      </c>
      <c r="E179" s="81" t="s">
        <v>787</v>
      </c>
      <c r="F179" s="88">
        <v>43915</v>
      </c>
      <c r="G179" s="31">
        <v>66000000</v>
      </c>
      <c r="H179" s="21" t="s">
        <v>64</v>
      </c>
      <c r="I179" s="82"/>
      <c r="J179" s="82"/>
      <c r="K179" s="47">
        <v>43916</v>
      </c>
      <c r="L179" s="47">
        <v>44190</v>
      </c>
      <c r="M179" s="48" t="str">
        <f t="shared" si="9"/>
        <v>69%</v>
      </c>
    </row>
    <row r="180" spans="1:13" ht="55.5" customHeight="1" x14ac:dyDescent="0.25">
      <c r="A180" s="54" t="s">
        <v>788</v>
      </c>
      <c r="B180" s="56" t="s">
        <v>113</v>
      </c>
      <c r="C180" s="115" t="s">
        <v>789</v>
      </c>
      <c r="D180" s="48" t="s">
        <v>790</v>
      </c>
      <c r="E180" s="81" t="s">
        <v>791</v>
      </c>
      <c r="F180" s="88">
        <v>43916</v>
      </c>
      <c r="G180" s="31">
        <v>9011028</v>
      </c>
      <c r="H180" s="21" t="s">
        <v>64</v>
      </c>
      <c r="I180" s="82"/>
      <c r="J180" s="82"/>
      <c r="K180" s="47">
        <v>43922</v>
      </c>
      <c r="L180" s="47">
        <v>44196</v>
      </c>
      <c r="M180" s="48" t="str">
        <f t="shared" si="9"/>
        <v>66%</v>
      </c>
    </row>
    <row r="181" spans="1:13" ht="110.25" customHeight="1" x14ac:dyDescent="0.25">
      <c r="A181" s="54" t="s">
        <v>792</v>
      </c>
      <c r="B181" s="56" t="s">
        <v>583</v>
      </c>
      <c r="C181" s="115" t="s">
        <v>793</v>
      </c>
      <c r="D181" s="48" t="s">
        <v>201</v>
      </c>
      <c r="E181" s="81" t="s">
        <v>794</v>
      </c>
      <c r="F181" s="88">
        <v>43917</v>
      </c>
      <c r="G181" s="31">
        <v>35700000</v>
      </c>
      <c r="H181" s="21" t="s">
        <v>64</v>
      </c>
      <c r="I181" s="82"/>
      <c r="J181" s="82"/>
      <c r="K181" s="47">
        <v>43922</v>
      </c>
      <c r="L181" s="47">
        <v>44196</v>
      </c>
      <c r="M181" s="48" t="str">
        <f t="shared" si="9"/>
        <v>66%</v>
      </c>
    </row>
    <row r="182" spans="1:13" ht="90.75" customHeight="1" x14ac:dyDescent="0.25">
      <c r="A182" s="54" t="s">
        <v>795</v>
      </c>
      <c r="B182" s="56" t="s">
        <v>124</v>
      </c>
      <c r="C182" s="115" t="s">
        <v>796</v>
      </c>
      <c r="D182" s="48" t="s">
        <v>797</v>
      </c>
      <c r="E182" s="81" t="s">
        <v>798</v>
      </c>
      <c r="F182" s="88">
        <v>43920</v>
      </c>
      <c r="G182" s="31">
        <v>49500000</v>
      </c>
      <c r="H182" s="21" t="s">
        <v>64</v>
      </c>
      <c r="I182" s="82"/>
      <c r="J182" s="82"/>
      <c r="K182" s="47">
        <v>43922</v>
      </c>
      <c r="L182" s="47">
        <v>44196</v>
      </c>
      <c r="M182" s="48" t="str">
        <f t="shared" si="9"/>
        <v>66%</v>
      </c>
    </row>
    <row r="183" spans="1:13" ht="118.5" customHeight="1" x14ac:dyDescent="0.25">
      <c r="A183" s="54" t="s">
        <v>799</v>
      </c>
      <c r="B183" s="56" t="s">
        <v>583</v>
      </c>
      <c r="C183" s="115" t="s">
        <v>800</v>
      </c>
      <c r="D183" s="48" t="s">
        <v>801</v>
      </c>
      <c r="E183" s="81" t="s">
        <v>802</v>
      </c>
      <c r="F183" s="88">
        <v>43921</v>
      </c>
      <c r="G183" s="31">
        <v>35700000</v>
      </c>
      <c r="H183" s="21" t="s">
        <v>64</v>
      </c>
      <c r="I183" s="82"/>
      <c r="J183" s="82"/>
      <c r="K183" s="47">
        <v>43923</v>
      </c>
      <c r="L183" s="47">
        <v>44196</v>
      </c>
      <c r="M183" s="48" t="str">
        <f t="shared" si="9"/>
        <v>66%</v>
      </c>
    </row>
    <row r="184" spans="1:13" ht="73.5" customHeight="1" x14ac:dyDescent="0.25">
      <c r="A184" s="54" t="s">
        <v>803</v>
      </c>
      <c r="B184" s="56" t="s">
        <v>244</v>
      </c>
      <c r="C184" s="115" t="s">
        <v>804</v>
      </c>
      <c r="D184" s="48" t="s">
        <v>155</v>
      </c>
      <c r="E184" s="81" t="s">
        <v>805</v>
      </c>
      <c r="F184" s="88">
        <v>43921</v>
      </c>
      <c r="G184" s="31">
        <v>300000000</v>
      </c>
      <c r="H184" s="21" t="s">
        <v>61</v>
      </c>
      <c r="I184" s="82"/>
      <c r="J184" s="82"/>
      <c r="K184" s="47">
        <v>43922</v>
      </c>
      <c r="L184" s="47">
        <v>44104</v>
      </c>
      <c r="M184" s="48" t="str">
        <f t="shared" si="9"/>
        <v>100%</v>
      </c>
    </row>
    <row r="185" spans="1:13" ht="90.75" customHeight="1" x14ac:dyDescent="0.25">
      <c r="A185" s="127" t="s">
        <v>807</v>
      </c>
      <c r="B185" s="129" t="s">
        <v>244</v>
      </c>
      <c r="C185" s="133" t="s">
        <v>893</v>
      </c>
      <c r="D185" s="127" t="s">
        <v>932</v>
      </c>
      <c r="E185" s="132" t="s">
        <v>851</v>
      </c>
      <c r="F185" s="136">
        <v>43924</v>
      </c>
      <c r="G185" s="137">
        <v>1150630000</v>
      </c>
      <c r="H185" s="152" t="s">
        <v>215</v>
      </c>
      <c r="I185" s="68"/>
      <c r="J185" s="68"/>
      <c r="K185" s="156">
        <v>43924</v>
      </c>
      <c r="L185" s="138">
        <v>43953</v>
      </c>
      <c r="M185" s="48" t="str">
        <f t="shared" si="9"/>
        <v>100%</v>
      </c>
    </row>
    <row r="186" spans="1:13" ht="94.5" customHeight="1" x14ac:dyDescent="0.25">
      <c r="A186" s="127" t="s">
        <v>808</v>
      </c>
      <c r="B186" s="129" t="s">
        <v>244</v>
      </c>
      <c r="C186" s="133" t="s">
        <v>894</v>
      </c>
      <c r="D186" s="127" t="s">
        <v>933</v>
      </c>
      <c r="E186" s="132" t="s">
        <v>852</v>
      </c>
      <c r="F186" s="136">
        <v>43924</v>
      </c>
      <c r="G186" s="137">
        <v>100000000</v>
      </c>
      <c r="H186" s="153" t="s">
        <v>213</v>
      </c>
      <c r="I186" s="68"/>
      <c r="J186" s="68"/>
      <c r="K186" s="156">
        <v>43927</v>
      </c>
      <c r="L186" s="138">
        <v>44017</v>
      </c>
      <c r="M186" s="48" t="str">
        <f t="shared" si="9"/>
        <v>100%</v>
      </c>
    </row>
    <row r="187" spans="1:13" ht="70.5" customHeight="1" x14ac:dyDescent="0.25">
      <c r="A187" s="159" t="s">
        <v>809</v>
      </c>
      <c r="B187" s="160" t="s">
        <v>93</v>
      </c>
      <c r="C187" s="133" t="s">
        <v>895</v>
      </c>
      <c r="D187" s="159" t="s">
        <v>934</v>
      </c>
      <c r="E187" s="161" t="s">
        <v>853</v>
      </c>
      <c r="F187" s="162">
        <v>43934</v>
      </c>
      <c r="G187" s="163">
        <v>5013994</v>
      </c>
      <c r="H187" s="164" t="s">
        <v>215</v>
      </c>
      <c r="I187" s="68"/>
      <c r="J187" s="68"/>
      <c r="K187" s="165">
        <v>43934</v>
      </c>
      <c r="L187" s="166">
        <v>43963</v>
      </c>
      <c r="M187" s="54" t="str">
        <f t="shared" si="9"/>
        <v>100%</v>
      </c>
    </row>
    <row r="188" spans="1:13" ht="73.5" customHeight="1" x14ac:dyDescent="0.25">
      <c r="A188" s="159" t="s">
        <v>810</v>
      </c>
      <c r="B188" s="167" t="s">
        <v>82</v>
      </c>
      <c r="C188" s="133" t="s">
        <v>897</v>
      </c>
      <c r="D188" s="159" t="s">
        <v>935</v>
      </c>
      <c r="E188" s="161" t="s">
        <v>854</v>
      </c>
      <c r="F188" s="162">
        <v>43936</v>
      </c>
      <c r="G188" s="163">
        <v>49675585</v>
      </c>
      <c r="H188" s="164" t="s">
        <v>965</v>
      </c>
      <c r="I188" s="168"/>
      <c r="J188" s="68"/>
      <c r="K188" s="165">
        <v>43936</v>
      </c>
      <c r="L188" s="166">
        <v>44196</v>
      </c>
      <c r="M188" s="54" t="str">
        <f t="shared" si="9"/>
        <v>65%</v>
      </c>
    </row>
    <row r="189" spans="1:13" ht="114.75" customHeight="1" x14ac:dyDescent="0.25">
      <c r="A189" s="159" t="s">
        <v>811</v>
      </c>
      <c r="B189" s="160" t="s">
        <v>583</v>
      </c>
      <c r="C189" s="133" t="s">
        <v>898</v>
      </c>
      <c r="D189" s="159" t="s">
        <v>936</v>
      </c>
      <c r="E189" s="161" t="s">
        <v>855</v>
      </c>
      <c r="F189" s="162">
        <v>43937</v>
      </c>
      <c r="G189" s="163">
        <v>35700000</v>
      </c>
      <c r="H189" s="164" t="s">
        <v>966</v>
      </c>
      <c r="I189" s="168"/>
      <c r="J189" s="68"/>
      <c r="K189" s="165">
        <v>43938</v>
      </c>
      <c r="L189" s="166">
        <v>44196</v>
      </c>
      <c r="M189" s="54" t="str">
        <f t="shared" si="9"/>
        <v>64%</v>
      </c>
    </row>
    <row r="190" spans="1:13" ht="98.25" customHeight="1" x14ac:dyDescent="0.25">
      <c r="A190" s="127" t="s">
        <v>812</v>
      </c>
      <c r="B190" s="129" t="s">
        <v>244</v>
      </c>
      <c r="C190" s="133" t="s">
        <v>899</v>
      </c>
      <c r="D190" s="127" t="s">
        <v>937</v>
      </c>
      <c r="E190" s="132" t="s">
        <v>856</v>
      </c>
      <c r="F190" s="136">
        <v>43937</v>
      </c>
      <c r="G190" s="137">
        <v>18810000</v>
      </c>
      <c r="H190" s="153" t="s">
        <v>213</v>
      </c>
      <c r="I190" s="140"/>
      <c r="J190" s="68"/>
      <c r="K190" s="156">
        <v>43942</v>
      </c>
      <c r="L190" s="138">
        <v>44032</v>
      </c>
      <c r="M190" s="48" t="str">
        <f t="shared" si="9"/>
        <v>100%</v>
      </c>
    </row>
    <row r="191" spans="1:13" ht="114" customHeight="1" x14ac:dyDescent="0.25">
      <c r="A191" s="127" t="s">
        <v>813</v>
      </c>
      <c r="B191" s="129" t="s">
        <v>244</v>
      </c>
      <c r="C191" s="133" t="s">
        <v>900</v>
      </c>
      <c r="D191" s="127" t="s">
        <v>938</v>
      </c>
      <c r="E191" s="132" t="s">
        <v>857</v>
      </c>
      <c r="F191" s="136">
        <v>43937</v>
      </c>
      <c r="G191" s="137">
        <v>200000000</v>
      </c>
      <c r="H191" s="153" t="s">
        <v>213</v>
      </c>
      <c r="I191" s="140"/>
      <c r="J191" s="68"/>
      <c r="K191" s="156">
        <v>43938</v>
      </c>
      <c r="L191" s="138">
        <v>44028</v>
      </c>
      <c r="M191" s="48" t="str">
        <f t="shared" si="9"/>
        <v>100%</v>
      </c>
    </row>
    <row r="192" spans="1:13" ht="135" customHeight="1" x14ac:dyDescent="0.25">
      <c r="A192" s="127" t="s">
        <v>814</v>
      </c>
      <c r="B192" s="129" t="s">
        <v>244</v>
      </c>
      <c r="C192" s="133" t="s">
        <v>901</v>
      </c>
      <c r="D192" s="127" t="s">
        <v>194</v>
      </c>
      <c r="E192" s="132" t="s">
        <v>858</v>
      </c>
      <c r="F192" s="136">
        <v>43937</v>
      </c>
      <c r="G192" s="137">
        <v>15500000</v>
      </c>
      <c r="H192" s="153" t="s">
        <v>967</v>
      </c>
      <c r="I192" s="140"/>
      <c r="J192" s="68"/>
      <c r="K192" s="156">
        <v>43942</v>
      </c>
      <c r="L192" s="138">
        <v>43971</v>
      </c>
      <c r="M192" s="48" t="str">
        <f t="shared" si="9"/>
        <v>100%</v>
      </c>
    </row>
    <row r="193" spans="1:13" ht="135" customHeight="1" x14ac:dyDescent="0.25">
      <c r="A193" s="127" t="s">
        <v>815</v>
      </c>
      <c r="B193" s="130" t="s">
        <v>91</v>
      </c>
      <c r="C193" s="133" t="s">
        <v>902</v>
      </c>
      <c r="D193" s="127" t="s">
        <v>939</v>
      </c>
      <c r="E193" s="132" t="s">
        <v>859</v>
      </c>
      <c r="F193" s="136">
        <v>43937</v>
      </c>
      <c r="G193" s="137">
        <v>114240000</v>
      </c>
      <c r="H193" s="154" t="s">
        <v>65</v>
      </c>
      <c r="I193" s="141"/>
      <c r="J193" s="68"/>
      <c r="K193" s="156">
        <v>43941</v>
      </c>
      <c r="L193" s="138">
        <v>44184</v>
      </c>
      <c r="M193" s="48" t="str">
        <f t="shared" si="9"/>
        <v>67%</v>
      </c>
    </row>
    <row r="194" spans="1:13" ht="117" customHeight="1" x14ac:dyDescent="0.25">
      <c r="A194" s="127" t="s">
        <v>816</v>
      </c>
      <c r="B194" s="129" t="s">
        <v>583</v>
      </c>
      <c r="C194" s="133" t="s">
        <v>903</v>
      </c>
      <c r="D194" s="127" t="s">
        <v>940</v>
      </c>
      <c r="E194" s="132" t="s">
        <v>860</v>
      </c>
      <c r="F194" s="136">
        <v>43938</v>
      </c>
      <c r="G194" s="137">
        <v>35700000</v>
      </c>
      <c r="H194" s="154" t="s">
        <v>968</v>
      </c>
      <c r="I194" s="141"/>
      <c r="J194" s="68"/>
      <c r="K194" s="156">
        <v>43943</v>
      </c>
      <c r="L194" s="138">
        <v>44196</v>
      </c>
      <c r="M194" s="48" t="str">
        <f t="shared" si="9"/>
        <v>64%</v>
      </c>
    </row>
    <row r="195" spans="1:13" ht="82.5" customHeight="1" x14ac:dyDescent="0.25">
      <c r="A195" s="127" t="s">
        <v>817</v>
      </c>
      <c r="B195" s="129" t="s">
        <v>490</v>
      </c>
      <c r="C195" s="133" t="s">
        <v>904</v>
      </c>
      <c r="D195" s="127" t="s">
        <v>941</v>
      </c>
      <c r="E195" s="132" t="s">
        <v>861</v>
      </c>
      <c r="F195" s="136">
        <v>43938</v>
      </c>
      <c r="G195" s="137">
        <v>7604100</v>
      </c>
      <c r="H195" s="154" t="s">
        <v>969</v>
      </c>
      <c r="I195" s="141"/>
      <c r="J195" s="68"/>
      <c r="K195" s="156">
        <v>43942</v>
      </c>
      <c r="L195" s="138">
        <v>44196</v>
      </c>
      <c r="M195" s="48" t="str">
        <f t="shared" si="9"/>
        <v>64%</v>
      </c>
    </row>
    <row r="196" spans="1:13" ht="108.75" customHeight="1" x14ac:dyDescent="0.25">
      <c r="A196" s="142" t="s">
        <v>818</v>
      </c>
      <c r="B196" s="145" t="s">
        <v>490</v>
      </c>
      <c r="C196" s="147" t="s">
        <v>905</v>
      </c>
      <c r="D196" s="142" t="s">
        <v>942</v>
      </c>
      <c r="E196" s="146" t="s">
        <v>862</v>
      </c>
      <c r="F196" s="136">
        <v>43941</v>
      </c>
      <c r="G196" s="144">
        <v>58400000</v>
      </c>
      <c r="H196" s="143" t="s">
        <v>970</v>
      </c>
      <c r="I196" s="141"/>
      <c r="J196" s="68"/>
      <c r="K196" s="156">
        <v>43942</v>
      </c>
      <c r="L196" s="138">
        <v>44185</v>
      </c>
      <c r="M196" s="48" t="str">
        <f t="shared" si="9"/>
        <v>67%</v>
      </c>
    </row>
    <row r="197" spans="1:13" ht="93.75" customHeight="1" x14ac:dyDescent="0.25">
      <c r="A197" s="127" t="s">
        <v>819</v>
      </c>
      <c r="B197" s="129" t="s">
        <v>244</v>
      </c>
      <c r="C197" s="133" t="s">
        <v>906</v>
      </c>
      <c r="D197" s="127" t="s">
        <v>69</v>
      </c>
      <c r="E197" s="132" t="s">
        <v>863</v>
      </c>
      <c r="F197" s="136">
        <v>43943</v>
      </c>
      <c r="G197" s="137">
        <v>142652475</v>
      </c>
      <c r="H197" s="154" t="s">
        <v>971</v>
      </c>
      <c r="I197" s="141"/>
      <c r="J197" s="68"/>
      <c r="K197" s="156">
        <v>43944</v>
      </c>
      <c r="L197" s="138">
        <v>43988</v>
      </c>
      <c r="M197" s="48" t="str">
        <f t="shared" si="9"/>
        <v>100%</v>
      </c>
    </row>
    <row r="198" spans="1:13" ht="100.5" customHeight="1" x14ac:dyDescent="0.25">
      <c r="A198" s="127" t="s">
        <v>820</v>
      </c>
      <c r="B198" s="129" t="s">
        <v>244</v>
      </c>
      <c r="C198" s="133" t="s">
        <v>907</v>
      </c>
      <c r="D198" s="127" t="s">
        <v>943</v>
      </c>
      <c r="E198" s="132" t="s">
        <v>864</v>
      </c>
      <c r="F198" s="136">
        <v>43943</v>
      </c>
      <c r="G198" s="137">
        <v>60000000</v>
      </c>
      <c r="H198" s="154" t="s">
        <v>213</v>
      </c>
      <c r="I198" s="141"/>
      <c r="J198" s="68"/>
      <c r="K198" s="156">
        <v>43944</v>
      </c>
      <c r="L198" s="138">
        <v>44034</v>
      </c>
      <c r="M198" s="48" t="str">
        <f t="shared" si="9"/>
        <v>100%</v>
      </c>
    </row>
    <row r="199" spans="1:13" ht="90" customHeight="1" x14ac:dyDescent="0.25">
      <c r="A199" s="127" t="s">
        <v>821</v>
      </c>
      <c r="B199" s="129" t="s">
        <v>73</v>
      </c>
      <c r="C199" s="133" t="s">
        <v>896</v>
      </c>
      <c r="D199" s="127" t="s">
        <v>944</v>
      </c>
      <c r="E199" s="132" t="s">
        <v>865</v>
      </c>
      <c r="F199" s="136">
        <v>43948</v>
      </c>
      <c r="G199" s="137">
        <v>27132000</v>
      </c>
      <c r="H199" s="154" t="s">
        <v>972</v>
      </c>
      <c r="I199" s="141"/>
      <c r="J199" s="68"/>
      <c r="K199" s="156">
        <v>43948</v>
      </c>
      <c r="L199" s="138">
        <v>43976</v>
      </c>
      <c r="M199" s="48" t="str">
        <f t="shared" si="9"/>
        <v>100%</v>
      </c>
    </row>
    <row r="200" spans="1:13" ht="68.25" customHeight="1" x14ac:dyDescent="0.25">
      <c r="A200" s="127" t="s">
        <v>822</v>
      </c>
      <c r="B200" s="129" t="s">
        <v>113</v>
      </c>
      <c r="C200" s="133" t="s">
        <v>908</v>
      </c>
      <c r="D200" s="127" t="s">
        <v>945</v>
      </c>
      <c r="E200" s="132" t="s">
        <v>866</v>
      </c>
      <c r="F200" s="136">
        <v>43948</v>
      </c>
      <c r="G200" s="137">
        <v>18103818</v>
      </c>
      <c r="H200" s="154" t="s">
        <v>970</v>
      </c>
      <c r="I200" s="141"/>
      <c r="J200" s="68"/>
      <c r="K200" s="156">
        <v>43952</v>
      </c>
      <c r="L200" s="138">
        <v>44196</v>
      </c>
      <c r="M200" s="48" t="str">
        <f t="shared" si="9"/>
        <v>62%</v>
      </c>
    </row>
    <row r="201" spans="1:13" ht="141" customHeight="1" x14ac:dyDescent="0.25">
      <c r="A201" s="127" t="s">
        <v>823</v>
      </c>
      <c r="B201" s="130" t="s">
        <v>82</v>
      </c>
      <c r="C201" s="133" t="s">
        <v>909</v>
      </c>
      <c r="D201" s="127" t="s">
        <v>946</v>
      </c>
      <c r="E201" s="132" t="s">
        <v>867</v>
      </c>
      <c r="F201" s="136">
        <v>43950</v>
      </c>
      <c r="G201" s="137">
        <v>15569096</v>
      </c>
      <c r="H201" s="155" t="s">
        <v>970</v>
      </c>
      <c r="I201" s="141"/>
      <c r="J201" s="68"/>
      <c r="K201" s="156">
        <v>43952</v>
      </c>
      <c r="L201" s="138">
        <v>44196</v>
      </c>
      <c r="M201" s="48" t="str">
        <f t="shared" si="9"/>
        <v>62%</v>
      </c>
    </row>
    <row r="202" spans="1:13" ht="89.25" customHeight="1" x14ac:dyDescent="0.25">
      <c r="A202" s="127" t="s">
        <v>824</v>
      </c>
      <c r="B202" s="129" t="s">
        <v>850</v>
      </c>
      <c r="C202" s="133" t="s">
        <v>910</v>
      </c>
      <c r="D202" s="127" t="s">
        <v>262</v>
      </c>
      <c r="E202" s="132" t="s">
        <v>868</v>
      </c>
      <c r="F202" s="136">
        <v>43951</v>
      </c>
      <c r="G202" s="137">
        <v>54740000</v>
      </c>
      <c r="H202" s="154" t="s">
        <v>973</v>
      </c>
      <c r="I202" s="141"/>
      <c r="J202" s="68"/>
      <c r="K202" s="156">
        <v>43952</v>
      </c>
      <c r="L202" s="138">
        <v>44012</v>
      </c>
      <c r="M202" s="48" t="str">
        <f t="shared" si="9"/>
        <v>100%</v>
      </c>
    </row>
    <row r="203" spans="1:13" ht="110.25" customHeight="1" x14ac:dyDescent="0.25">
      <c r="A203" s="127" t="s">
        <v>825</v>
      </c>
      <c r="B203" s="130" t="s">
        <v>82</v>
      </c>
      <c r="C203" s="133" t="s">
        <v>911</v>
      </c>
      <c r="D203" s="127"/>
      <c r="E203" s="132" t="s">
        <v>869</v>
      </c>
      <c r="F203" s="136">
        <v>43951</v>
      </c>
      <c r="G203" s="137">
        <v>18625792</v>
      </c>
      <c r="H203" s="154" t="s">
        <v>65</v>
      </c>
      <c r="I203" s="141"/>
      <c r="J203" s="68"/>
      <c r="K203" s="156">
        <v>43952</v>
      </c>
      <c r="L203" s="138">
        <v>44196</v>
      </c>
      <c r="M203" s="48" t="str">
        <f t="shared" si="9"/>
        <v>62%</v>
      </c>
    </row>
    <row r="204" spans="1:13" ht="111" customHeight="1" x14ac:dyDescent="0.25">
      <c r="A204" s="127" t="s">
        <v>826</v>
      </c>
      <c r="B204" s="130" t="s">
        <v>82</v>
      </c>
      <c r="C204" s="133" t="s">
        <v>912</v>
      </c>
      <c r="D204" s="127" t="s">
        <v>947</v>
      </c>
      <c r="E204" s="132" t="s">
        <v>870</v>
      </c>
      <c r="F204" s="136">
        <v>43951</v>
      </c>
      <c r="G204" s="137">
        <v>23608248</v>
      </c>
      <c r="H204" s="154" t="s">
        <v>65</v>
      </c>
      <c r="I204" s="141"/>
      <c r="J204" s="68"/>
      <c r="K204" s="156">
        <v>43952</v>
      </c>
      <c r="L204" s="138">
        <v>44196</v>
      </c>
      <c r="M204" s="48" t="str">
        <f t="shared" si="9"/>
        <v>62%</v>
      </c>
    </row>
    <row r="205" spans="1:13" ht="81" customHeight="1" x14ac:dyDescent="0.25">
      <c r="A205" s="127" t="s">
        <v>827</v>
      </c>
      <c r="B205" s="129" t="s">
        <v>124</v>
      </c>
      <c r="C205" s="133" t="s">
        <v>913</v>
      </c>
      <c r="D205" s="127" t="s">
        <v>948</v>
      </c>
      <c r="E205" s="132" t="s">
        <v>871</v>
      </c>
      <c r="F205" s="136">
        <v>43951</v>
      </c>
      <c r="G205" s="137">
        <v>190000000</v>
      </c>
      <c r="H205" s="154" t="s">
        <v>65</v>
      </c>
      <c r="I205" s="141"/>
      <c r="J205" s="68"/>
      <c r="K205" s="156">
        <v>43952</v>
      </c>
      <c r="L205" s="138">
        <v>44196</v>
      </c>
      <c r="M205" s="48" t="str">
        <f t="shared" si="9"/>
        <v>62%</v>
      </c>
    </row>
    <row r="206" spans="1:13" ht="149.25" customHeight="1" x14ac:dyDescent="0.25">
      <c r="A206" s="127" t="s">
        <v>828</v>
      </c>
      <c r="B206" s="130" t="s">
        <v>82</v>
      </c>
      <c r="C206" s="133" t="s">
        <v>914</v>
      </c>
      <c r="D206" s="127" t="s">
        <v>949</v>
      </c>
      <c r="E206" s="132" t="s">
        <v>58</v>
      </c>
      <c r="F206" s="136">
        <v>43951</v>
      </c>
      <c r="G206" s="137">
        <v>27580354</v>
      </c>
      <c r="H206" s="154" t="s">
        <v>65</v>
      </c>
      <c r="I206" s="141"/>
      <c r="J206" s="68"/>
      <c r="K206" s="156">
        <v>43952</v>
      </c>
      <c r="L206" s="138">
        <v>44196</v>
      </c>
      <c r="M206" s="48" t="str">
        <f t="shared" si="9"/>
        <v>62%</v>
      </c>
    </row>
    <row r="207" spans="1:13" ht="65.25" customHeight="1" x14ac:dyDescent="0.25">
      <c r="A207" s="127" t="s">
        <v>829</v>
      </c>
      <c r="B207" s="130" t="s">
        <v>82</v>
      </c>
      <c r="C207" s="133" t="s">
        <v>915</v>
      </c>
      <c r="D207" s="127" t="s">
        <v>248</v>
      </c>
      <c r="E207" s="132" t="s">
        <v>872</v>
      </c>
      <c r="F207" s="136">
        <v>43951</v>
      </c>
      <c r="G207" s="137">
        <v>2486166</v>
      </c>
      <c r="H207" s="154" t="s">
        <v>61</v>
      </c>
      <c r="I207" s="141"/>
      <c r="J207" s="68"/>
      <c r="K207" s="156">
        <v>43952</v>
      </c>
      <c r="L207" s="138">
        <v>44135</v>
      </c>
      <c r="M207" s="48" t="str">
        <f t="shared" si="9"/>
        <v>83%</v>
      </c>
    </row>
    <row r="208" spans="1:13" ht="87.75" customHeight="1" x14ac:dyDescent="0.25">
      <c r="A208" s="127" t="s">
        <v>830</v>
      </c>
      <c r="B208" s="130" t="s">
        <v>82</v>
      </c>
      <c r="C208" s="133" t="s">
        <v>142</v>
      </c>
      <c r="D208" s="127" t="s">
        <v>157</v>
      </c>
      <c r="E208" s="132" t="s">
        <v>873</v>
      </c>
      <c r="F208" s="136">
        <v>43951</v>
      </c>
      <c r="G208" s="137">
        <v>50717640</v>
      </c>
      <c r="H208" s="154" t="s">
        <v>65</v>
      </c>
      <c r="I208" s="141"/>
      <c r="J208" s="68"/>
      <c r="K208" s="156">
        <v>43952</v>
      </c>
      <c r="L208" s="138">
        <v>44135</v>
      </c>
      <c r="M208" s="48" t="str">
        <f t="shared" si="9"/>
        <v>83%</v>
      </c>
    </row>
    <row r="209" spans="1:15" ht="87" customHeight="1" x14ac:dyDescent="0.25">
      <c r="A209" s="127" t="s">
        <v>831</v>
      </c>
      <c r="B209" s="130" t="s">
        <v>82</v>
      </c>
      <c r="C209" s="133" t="s">
        <v>916</v>
      </c>
      <c r="D209" s="127" t="s">
        <v>158</v>
      </c>
      <c r="E209" s="132" t="s">
        <v>874</v>
      </c>
      <c r="F209" s="136">
        <v>43951</v>
      </c>
      <c r="G209" s="137">
        <v>74705648</v>
      </c>
      <c r="H209" s="154" t="s">
        <v>65</v>
      </c>
      <c r="I209" s="141"/>
      <c r="J209" s="68"/>
      <c r="K209" s="156">
        <v>43952</v>
      </c>
      <c r="L209" s="138">
        <v>44196</v>
      </c>
      <c r="M209" s="48" t="str">
        <f t="shared" si="9"/>
        <v>62%</v>
      </c>
    </row>
    <row r="210" spans="1:15" ht="46.5" customHeight="1" x14ac:dyDescent="0.25">
      <c r="A210" s="127" t="s">
        <v>832</v>
      </c>
      <c r="B210" s="131" t="s">
        <v>244</v>
      </c>
      <c r="C210" s="133" t="s">
        <v>917</v>
      </c>
      <c r="D210" s="127" t="s">
        <v>950</v>
      </c>
      <c r="E210" s="132" t="s">
        <v>875</v>
      </c>
      <c r="F210" s="136">
        <v>43951</v>
      </c>
      <c r="G210" s="137">
        <v>13827031</v>
      </c>
      <c r="H210" s="154" t="s">
        <v>973</v>
      </c>
      <c r="I210" s="141"/>
      <c r="J210" s="68"/>
      <c r="K210" s="156">
        <v>43952</v>
      </c>
      <c r="L210" s="138">
        <v>44012</v>
      </c>
      <c r="M210" s="48" t="str">
        <f t="shared" si="9"/>
        <v>100%</v>
      </c>
    </row>
    <row r="211" spans="1:15" ht="60.75" customHeight="1" x14ac:dyDescent="0.25">
      <c r="A211" s="127" t="s">
        <v>833</v>
      </c>
      <c r="B211" s="130" t="s">
        <v>82</v>
      </c>
      <c r="C211" s="133" t="s">
        <v>39</v>
      </c>
      <c r="D211" s="127" t="s">
        <v>166</v>
      </c>
      <c r="E211" s="132" t="s">
        <v>876</v>
      </c>
      <c r="F211" s="136">
        <v>43951</v>
      </c>
      <c r="G211" s="137">
        <v>85794552</v>
      </c>
      <c r="H211" s="154" t="s">
        <v>65</v>
      </c>
      <c r="I211" s="141"/>
      <c r="J211" s="68"/>
      <c r="K211" s="156">
        <v>43952</v>
      </c>
      <c r="L211" s="138">
        <v>44196</v>
      </c>
      <c r="M211" s="48" t="str">
        <f t="shared" si="9"/>
        <v>62%</v>
      </c>
    </row>
    <row r="212" spans="1:15" ht="99.75" customHeight="1" x14ac:dyDescent="0.25">
      <c r="A212" s="127" t="s">
        <v>834</v>
      </c>
      <c r="B212" s="129" t="s">
        <v>462</v>
      </c>
      <c r="C212" s="133" t="s">
        <v>918</v>
      </c>
      <c r="D212" s="127" t="s">
        <v>951</v>
      </c>
      <c r="E212" s="132" t="s">
        <v>877</v>
      </c>
      <c r="F212" s="136">
        <v>43956</v>
      </c>
      <c r="G212" s="137">
        <v>190227796</v>
      </c>
      <c r="H212" s="153" t="s">
        <v>974</v>
      </c>
      <c r="I212" s="140"/>
      <c r="J212" s="68"/>
      <c r="K212" s="156">
        <v>43957</v>
      </c>
      <c r="L212" s="138">
        <v>44170</v>
      </c>
      <c r="M212" s="48" t="str">
        <f t="shared" si="9"/>
        <v>69%</v>
      </c>
    </row>
    <row r="213" spans="1:15" ht="99" customHeight="1" x14ac:dyDescent="0.25">
      <c r="A213" s="128" t="s">
        <v>835</v>
      </c>
      <c r="B213" s="129" t="s">
        <v>244</v>
      </c>
      <c r="C213" s="134" t="s">
        <v>919</v>
      </c>
      <c r="D213" s="127" t="s">
        <v>952</v>
      </c>
      <c r="E213" s="132" t="s">
        <v>878</v>
      </c>
      <c r="F213" s="136">
        <v>43972</v>
      </c>
      <c r="G213" s="137">
        <v>100000000</v>
      </c>
      <c r="H213" s="153" t="s">
        <v>975</v>
      </c>
      <c r="I213" s="141"/>
      <c r="J213" s="68"/>
      <c r="K213" s="156">
        <v>43973</v>
      </c>
      <c r="L213" s="138">
        <v>44196</v>
      </c>
      <c r="M213" s="48" t="str">
        <f t="shared" si="9"/>
        <v>59%</v>
      </c>
    </row>
    <row r="214" spans="1:15" ht="120" customHeight="1" x14ac:dyDescent="0.25">
      <c r="A214" s="128" t="s">
        <v>836</v>
      </c>
      <c r="B214" s="129" t="s">
        <v>244</v>
      </c>
      <c r="C214" s="134" t="s">
        <v>920</v>
      </c>
      <c r="D214" s="127" t="s">
        <v>953</v>
      </c>
      <c r="E214" s="132" t="s">
        <v>879</v>
      </c>
      <c r="F214" s="136">
        <v>43973</v>
      </c>
      <c r="G214" s="137">
        <v>100000000</v>
      </c>
      <c r="H214" s="153" t="s">
        <v>975</v>
      </c>
      <c r="I214" s="141"/>
      <c r="J214" s="68"/>
      <c r="K214" s="156">
        <v>43973</v>
      </c>
      <c r="L214" s="138">
        <v>44196</v>
      </c>
      <c r="M214" s="48" t="str">
        <f t="shared" si="9"/>
        <v>59%</v>
      </c>
    </row>
    <row r="215" spans="1:15" ht="82.5" customHeight="1" x14ac:dyDescent="0.25">
      <c r="A215" s="128" t="s">
        <v>837</v>
      </c>
      <c r="B215" s="130" t="s">
        <v>244</v>
      </c>
      <c r="C215" s="134" t="s">
        <v>906</v>
      </c>
      <c r="D215" s="135" t="s">
        <v>69</v>
      </c>
      <c r="E215" s="132" t="s">
        <v>880</v>
      </c>
      <c r="F215" s="136">
        <v>43980</v>
      </c>
      <c r="G215" s="137">
        <v>129972228</v>
      </c>
      <c r="H215" s="153" t="s">
        <v>986</v>
      </c>
      <c r="I215" s="151" t="s">
        <v>987</v>
      </c>
      <c r="J215" s="68"/>
      <c r="K215" s="157">
        <v>43957</v>
      </c>
      <c r="L215" s="139">
        <v>44017</v>
      </c>
      <c r="M215" s="48" t="str">
        <f t="shared" si="9"/>
        <v>100%</v>
      </c>
      <c r="O215">
        <v>15</v>
      </c>
    </row>
    <row r="216" spans="1:15" ht="126.75" customHeight="1" x14ac:dyDescent="0.25">
      <c r="A216" s="128" t="s">
        <v>838</v>
      </c>
      <c r="B216" s="145" t="s">
        <v>73</v>
      </c>
      <c r="C216" s="147" t="s">
        <v>921</v>
      </c>
      <c r="D216" s="142" t="s">
        <v>954</v>
      </c>
      <c r="E216" s="146" t="s">
        <v>881</v>
      </c>
      <c r="F216" s="136">
        <v>43983</v>
      </c>
      <c r="G216" s="137">
        <v>11900000</v>
      </c>
      <c r="H216" s="153" t="s">
        <v>974</v>
      </c>
      <c r="I216" s="141"/>
      <c r="J216" s="68"/>
      <c r="K216" s="158">
        <v>43983</v>
      </c>
      <c r="L216" s="149">
        <v>44196</v>
      </c>
      <c r="M216" s="48" t="str">
        <f t="shared" si="9"/>
        <v>57%</v>
      </c>
    </row>
    <row r="217" spans="1:15" ht="171" customHeight="1" x14ac:dyDescent="0.25">
      <c r="A217" s="128" t="s">
        <v>839</v>
      </c>
      <c r="B217" s="130" t="s">
        <v>92</v>
      </c>
      <c r="C217" s="134" t="s">
        <v>150</v>
      </c>
      <c r="D217" s="135" t="s">
        <v>155</v>
      </c>
      <c r="E217" s="132" t="s">
        <v>882</v>
      </c>
      <c r="F217" s="136">
        <v>43983</v>
      </c>
      <c r="G217" s="137">
        <v>399994000</v>
      </c>
      <c r="H217" s="153" t="s">
        <v>974</v>
      </c>
      <c r="I217" s="141"/>
      <c r="J217" s="68"/>
      <c r="K217" s="157">
        <v>43983</v>
      </c>
      <c r="L217" s="139">
        <v>44196</v>
      </c>
      <c r="M217" s="48" t="str">
        <f t="shared" si="9"/>
        <v>57%</v>
      </c>
    </row>
    <row r="218" spans="1:15" ht="91.5" customHeight="1" x14ac:dyDescent="0.25">
      <c r="A218" s="128" t="s">
        <v>840</v>
      </c>
      <c r="B218" s="130" t="s">
        <v>244</v>
      </c>
      <c r="C218" s="134" t="s">
        <v>922</v>
      </c>
      <c r="D218" s="135" t="s">
        <v>955</v>
      </c>
      <c r="E218" s="132" t="s">
        <v>883</v>
      </c>
      <c r="F218" s="136">
        <v>43984</v>
      </c>
      <c r="G218" s="137">
        <v>201100064</v>
      </c>
      <c r="H218" s="153" t="s">
        <v>976</v>
      </c>
      <c r="I218" s="141"/>
      <c r="J218" s="68"/>
      <c r="K218" s="157">
        <v>43978</v>
      </c>
      <c r="L218" s="139">
        <v>44022</v>
      </c>
      <c r="M218" s="48" t="str">
        <f t="shared" si="9"/>
        <v>100%</v>
      </c>
    </row>
    <row r="219" spans="1:15" ht="81" customHeight="1" x14ac:dyDescent="0.25">
      <c r="A219" s="128" t="s">
        <v>841</v>
      </c>
      <c r="B219" s="130" t="s">
        <v>92</v>
      </c>
      <c r="C219" s="134" t="s">
        <v>923</v>
      </c>
      <c r="D219" s="135" t="s">
        <v>956</v>
      </c>
      <c r="E219" s="132" t="s">
        <v>884</v>
      </c>
      <c r="F219" s="136">
        <v>43990</v>
      </c>
      <c r="G219" s="137">
        <v>8869189</v>
      </c>
      <c r="H219" s="153" t="s">
        <v>977</v>
      </c>
      <c r="I219" s="141"/>
      <c r="J219" s="68"/>
      <c r="K219" s="157">
        <v>43992</v>
      </c>
      <c r="L219" s="139">
        <v>44021</v>
      </c>
      <c r="M219" s="48" t="str">
        <f t="shared" si="9"/>
        <v>100%</v>
      </c>
    </row>
    <row r="220" spans="1:15" ht="78" customHeight="1" x14ac:dyDescent="0.25">
      <c r="A220" s="128" t="s">
        <v>842</v>
      </c>
      <c r="B220" s="130" t="s">
        <v>73</v>
      </c>
      <c r="C220" s="134" t="s">
        <v>924</v>
      </c>
      <c r="D220" s="135" t="s">
        <v>957</v>
      </c>
      <c r="E220" s="132" t="s">
        <v>885</v>
      </c>
      <c r="F220" s="136">
        <v>43991</v>
      </c>
      <c r="G220" s="137">
        <v>473672598</v>
      </c>
      <c r="H220" s="153" t="s">
        <v>978</v>
      </c>
      <c r="I220" s="141"/>
      <c r="J220" s="68"/>
      <c r="K220" s="157">
        <v>43991</v>
      </c>
      <c r="L220" s="139">
        <v>44188</v>
      </c>
      <c r="M220" s="48" t="str">
        <f t="shared" ref="M220:M239" si="10">IF((ROUND((($N$2-$K220)/(EDATE($L220,0)-$K220)*100),2))&gt;100,"100%",CONCATENATE((ROUND((($N$2-$K220)/(EDATE($L220,0)-$K220)*100),0)),"%"))</f>
        <v>57%</v>
      </c>
    </row>
    <row r="221" spans="1:15" ht="152.25" customHeight="1" x14ac:dyDescent="0.25">
      <c r="A221" s="128" t="s">
        <v>843</v>
      </c>
      <c r="B221" s="130" t="s">
        <v>73</v>
      </c>
      <c r="C221" s="134" t="s">
        <v>925</v>
      </c>
      <c r="D221" s="135" t="s">
        <v>958</v>
      </c>
      <c r="E221" s="132" t="s">
        <v>886</v>
      </c>
      <c r="F221" s="136">
        <v>43992</v>
      </c>
      <c r="G221" s="137">
        <v>1316198250</v>
      </c>
      <c r="H221" s="153" t="s">
        <v>979</v>
      </c>
      <c r="I221" s="141"/>
      <c r="J221" s="68"/>
      <c r="K221" s="157">
        <v>43992</v>
      </c>
      <c r="L221" s="139">
        <v>44196</v>
      </c>
      <c r="M221" s="48" t="str">
        <f t="shared" si="10"/>
        <v>55%</v>
      </c>
    </row>
    <row r="222" spans="1:15" ht="79.5" customHeight="1" x14ac:dyDescent="0.25">
      <c r="A222" s="128" t="s">
        <v>844</v>
      </c>
      <c r="B222" s="130" t="s">
        <v>92</v>
      </c>
      <c r="C222" s="134" t="s">
        <v>926</v>
      </c>
      <c r="D222" s="135" t="s">
        <v>959</v>
      </c>
      <c r="E222" s="132" t="s">
        <v>887</v>
      </c>
      <c r="F222" s="136">
        <v>43993</v>
      </c>
      <c r="G222" s="137">
        <v>24375000</v>
      </c>
      <c r="H222" s="153" t="s">
        <v>980</v>
      </c>
      <c r="I222" s="141"/>
      <c r="J222" s="68"/>
      <c r="K222" s="157">
        <v>43998</v>
      </c>
      <c r="L222" s="139">
        <v>44196</v>
      </c>
      <c r="M222" s="48" t="str">
        <f t="shared" si="10"/>
        <v>54%</v>
      </c>
    </row>
    <row r="223" spans="1:15" ht="84.75" customHeight="1" x14ac:dyDescent="0.25">
      <c r="A223" s="128" t="s">
        <v>845</v>
      </c>
      <c r="B223" s="130" t="s">
        <v>92</v>
      </c>
      <c r="C223" s="134" t="s">
        <v>927</v>
      </c>
      <c r="D223" s="135" t="s">
        <v>960</v>
      </c>
      <c r="E223" s="132" t="s">
        <v>888</v>
      </c>
      <c r="F223" s="136">
        <v>43994</v>
      </c>
      <c r="G223" s="137">
        <v>24375000</v>
      </c>
      <c r="H223" s="153" t="s">
        <v>980</v>
      </c>
      <c r="I223" s="141"/>
      <c r="J223" s="68"/>
      <c r="K223" s="157">
        <v>43998</v>
      </c>
      <c r="L223" s="139">
        <v>44196</v>
      </c>
      <c r="M223" s="48" t="str">
        <f t="shared" si="10"/>
        <v>54%</v>
      </c>
    </row>
    <row r="224" spans="1:15" ht="60" x14ac:dyDescent="0.25">
      <c r="A224" s="128" t="s">
        <v>846</v>
      </c>
      <c r="B224" s="130" t="s">
        <v>583</v>
      </c>
      <c r="C224" s="134" t="s">
        <v>928</v>
      </c>
      <c r="D224" s="135" t="s">
        <v>961</v>
      </c>
      <c r="E224" s="132" t="s">
        <v>889</v>
      </c>
      <c r="F224" s="136">
        <v>43994</v>
      </c>
      <c r="G224" s="137">
        <v>29108450</v>
      </c>
      <c r="H224" s="153" t="s">
        <v>215</v>
      </c>
      <c r="I224" s="141"/>
      <c r="J224" s="68"/>
      <c r="K224" s="157">
        <v>43994</v>
      </c>
      <c r="L224" s="139">
        <v>44023</v>
      </c>
      <c r="M224" s="48" t="str">
        <f t="shared" si="10"/>
        <v>100%</v>
      </c>
    </row>
    <row r="225" spans="1:13" ht="75.75" customHeight="1" x14ac:dyDescent="0.25">
      <c r="A225" s="128" t="s">
        <v>847</v>
      </c>
      <c r="B225" s="130" t="s">
        <v>82</v>
      </c>
      <c r="C225" s="134" t="s">
        <v>929</v>
      </c>
      <c r="D225" s="135" t="s">
        <v>962</v>
      </c>
      <c r="E225" s="132" t="s">
        <v>890</v>
      </c>
      <c r="F225" s="136">
        <v>43999</v>
      </c>
      <c r="G225" s="137">
        <v>6000000</v>
      </c>
      <c r="H225" s="153" t="s">
        <v>981</v>
      </c>
      <c r="I225" s="141"/>
      <c r="J225" s="68"/>
      <c r="K225" s="157">
        <v>44000</v>
      </c>
      <c r="L225" s="139">
        <v>44004</v>
      </c>
      <c r="M225" s="48" t="str">
        <f t="shared" si="10"/>
        <v>100%</v>
      </c>
    </row>
    <row r="226" spans="1:13" ht="82.5" customHeight="1" x14ac:dyDescent="0.25">
      <c r="A226" s="148" t="s">
        <v>848</v>
      </c>
      <c r="B226" s="145" t="s">
        <v>92</v>
      </c>
      <c r="C226" s="147" t="s">
        <v>930</v>
      </c>
      <c r="D226" s="142" t="s">
        <v>963</v>
      </c>
      <c r="E226" s="146" t="s">
        <v>891</v>
      </c>
      <c r="F226" s="136">
        <v>44000</v>
      </c>
      <c r="G226" s="137">
        <v>280000000</v>
      </c>
      <c r="H226" s="153" t="s">
        <v>982</v>
      </c>
      <c r="I226" s="141"/>
      <c r="J226" s="68"/>
      <c r="K226" s="156">
        <v>44001</v>
      </c>
      <c r="L226" s="138">
        <v>44196</v>
      </c>
      <c r="M226" s="48" t="str">
        <f t="shared" si="10"/>
        <v>53%</v>
      </c>
    </row>
    <row r="227" spans="1:13" ht="69.75" customHeight="1" x14ac:dyDescent="0.25">
      <c r="A227" s="128" t="s">
        <v>849</v>
      </c>
      <c r="B227" s="130" t="s">
        <v>462</v>
      </c>
      <c r="C227" s="134" t="s">
        <v>931</v>
      </c>
      <c r="D227" s="135" t="s">
        <v>964</v>
      </c>
      <c r="E227" s="150" t="s">
        <v>892</v>
      </c>
      <c r="F227" s="136">
        <v>44005</v>
      </c>
      <c r="G227" s="137">
        <v>4531520</v>
      </c>
      <c r="H227" s="153" t="s">
        <v>215</v>
      </c>
      <c r="I227" s="141"/>
      <c r="J227" s="68"/>
      <c r="K227" s="157">
        <v>44006</v>
      </c>
      <c r="L227" s="139">
        <v>44035</v>
      </c>
      <c r="M227" s="48" t="str">
        <f t="shared" si="10"/>
        <v>100%</v>
      </c>
    </row>
    <row r="228" spans="1:13" ht="120" customHeight="1" x14ac:dyDescent="0.25">
      <c r="A228" s="128" t="s">
        <v>988</v>
      </c>
      <c r="B228" s="130" t="s">
        <v>82</v>
      </c>
      <c r="C228" s="134" t="s">
        <v>997</v>
      </c>
      <c r="D228" s="135" t="s">
        <v>120</v>
      </c>
      <c r="E228" s="150" t="s">
        <v>1005</v>
      </c>
      <c r="F228" s="136">
        <v>44007</v>
      </c>
      <c r="G228" s="137">
        <v>814224</v>
      </c>
      <c r="H228" s="153" t="s">
        <v>1016</v>
      </c>
      <c r="I228" s="140"/>
      <c r="J228" s="68"/>
      <c r="K228" s="157">
        <v>44008</v>
      </c>
      <c r="L228" s="139">
        <v>45102</v>
      </c>
      <c r="M228" s="48" t="str">
        <f t="shared" si="10"/>
        <v>9%</v>
      </c>
    </row>
    <row r="229" spans="1:13" ht="101.25" customHeight="1" x14ac:dyDescent="0.25">
      <c r="A229" s="128" t="s">
        <v>989</v>
      </c>
      <c r="B229" s="130" t="s">
        <v>1018</v>
      </c>
      <c r="C229" s="134" t="s">
        <v>998</v>
      </c>
      <c r="D229" s="135" t="s">
        <v>1014</v>
      </c>
      <c r="E229" s="150" t="s">
        <v>1006</v>
      </c>
      <c r="F229" s="136">
        <v>44007</v>
      </c>
      <c r="G229" s="137">
        <v>9000000</v>
      </c>
      <c r="H229" s="153" t="s">
        <v>973</v>
      </c>
      <c r="I229" s="140"/>
      <c r="J229" s="68"/>
      <c r="K229" s="157">
        <v>44008</v>
      </c>
      <c r="L229" s="139">
        <v>44068</v>
      </c>
      <c r="M229" s="48" t="str">
        <f t="shared" si="10"/>
        <v>100%</v>
      </c>
    </row>
    <row r="230" spans="1:13" ht="74.25" customHeight="1" x14ac:dyDescent="0.25">
      <c r="A230" s="128" t="s">
        <v>990</v>
      </c>
      <c r="B230" s="130" t="s">
        <v>82</v>
      </c>
      <c r="C230" s="134" t="s">
        <v>999</v>
      </c>
      <c r="D230" s="135" t="s">
        <v>1015</v>
      </c>
      <c r="E230" s="150" t="s">
        <v>1007</v>
      </c>
      <c r="F230" s="136">
        <v>44007</v>
      </c>
      <c r="G230" s="137">
        <v>32143410</v>
      </c>
      <c r="H230" s="153" t="s">
        <v>61</v>
      </c>
      <c r="I230" s="140"/>
      <c r="J230" s="68"/>
      <c r="K230" s="157">
        <v>44013</v>
      </c>
      <c r="L230" s="139">
        <v>44196</v>
      </c>
      <c r="M230" s="48" t="str">
        <f t="shared" si="10"/>
        <v>50%</v>
      </c>
    </row>
    <row r="231" spans="1:13" ht="100.5" customHeight="1" x14ac:dyDescent="0.25">
      <c r="A231" s="128" t="s">
        <v>991</v>
      </c>
      <c r="B231" s="130" t="s">
        <v>1018</v>
      </c>
      <c r="C231" s="134" t="s">
        <v>486</v>
      </c>
      <c r="D231" s="135" t="s">
        <v>487</v>
      </c>
      <c r="E231" s="150" t="s">
        <v>1008</v>
      </c>
      <c r="F231" s="136">
        <v>44007</v>
      </c>
      <c r="G231" s="137">
        <v>9000000</v>
      </c>
      <c r="H231" s="153" t="s">
        <v>973</v>
      </c>
      <c r="I231" s="140"/>
      <c r="J231" s="68"/>
      <c r="K231" s="157">
        <v>44008</v>
      </c>
      <c r="L231" s="139">
        <v>44068</v>
      </c>
      <c r="M231" s="48" t="str">
        <f t="shared" si="10"/>
        <v>100%</v>
      </c>
    </row>
    <row r="232" spans="1:13" ht="90" customHeight="1" x14ac:dyDescent="0.25">
      <c r="A232" s="128" t="s">
        <v>992</v>
      </c>
      <c r="B232" s="130" t="s">
        <v>1018</v>
      </c>
      <c r="C232" s="134" t="s">
        <v>1000</v>
      </c>
      <c r="D232" s="135" t="s">
        <v>539</v>
      </c>
      <c r="E232" s="150" t="s">
        <v>1009</v>
      </c>
      <c r="F232" s="136">
        <v>44007</v>
      </c>
      <c r="G232" s="137">
        <v>6750000</v>
      </c>
      <c r="H232" s="153" t="s">
        <v>973</v>
      </c>
      <c r="I232" s="140"/>
      <c r="J232" s="68"/>
      <c r="K232" s="157">
        <v>44008</v>
      </c>
      <c r="L232" s="139">
        <v>44068</v>
      </c>
      <c r="M232" s="48" t="str">
        <f t="shared" si="10"/>
        <v>100%</v>
      </c>
    </row>
    <row r="233" spans="1:13" ht="77.25" customHeight="1" x14ac:dyDescent="0.25">
      <c r="A233" s="128" t="s">
        <v>993</v>
      </c>
      <c r="B233" s="130" t="s">
        <v>82</v>
      </c>
      <c r="C233" s="134" t="s">
        <v>1001</v>
      </c>
      <c r="D233" s="135" t="s">
        <v>1020</v>
      </c>
      <c r="E233" s="150" t="s">
        <v>1010</v>
      </c>
      <c r="F233" s="136">
        <v>44012</v>
      </c>
      <c r="G233" s="137">
        <v>6000000</v>
      </c>
      <c r="H233" s="153" t="s">
        <v>1024</v>
      </c>
      <c r="I233" s="140"/>
      <c r="J233" s="68"/>
      <c r="K233" s="157">
        <v>44013</v>
      </c>
      <c r="L233" s="139">
        <v>44018</v>
      </c>
      <c r="M233" s="48" t="str">
        <f t="shared" si="10"/>
        <v>100%</v>
      </c>
    </row>
    <row r="234" spans="1:13" ht="103.5" customHeight="1" x14ac:dyDescent="0.25">
      <c r="A234" s="128" t="s">
        <v>994</v>
      </c>
      <c r="B234" s="130" t="s">
        <v>490</v>
      </c>
      <c r="C234" s="134" t="s">
        <v>1002</v>
      </c>
      <c r="D234" s="135" t="s">
        <v>1021</v>
      </c>
      <c r="E234" s="150" t="s">
        <v>1011</v>
      </c>
      <c r="F234" s="136">
        <v>44012</v>
      </c>
      <c r="G234" s="137">
        <v>28800000</v>
      </c>
      <c r="H234" s="153" t="s">
        <v>61</v>
      </c>
      <c r="I234" s="140"/>
      <c r="J234" s="68"/>
      <c r="K234" s="157">
        <v>44013</v>
      </c>
      <c r="L234" s="139">
        <v>44196</v>
      </c>
      <c r="M234" s="48" t="str">
        <f t="shared" si="10"/>
        <v>50%</v>
      </c>
    </row>
    <row r="235" spans="1:13" ht="66.75" customHeight="1" x14ac:dyDescent="0.25">
      <c r="A235" s="128" t="s">
        <v>995</v>
      </c>
      <c r="B235" s="130" t="s">
        <v>586</v>
      </c>
      <c r="C235" s="134" t="s">
        <v>1003</v>
      </c>
      <c r="D235" s="141" t="s">
        <v>1022</v>
      </c>
      <c r="E235" s="150" t="s">
        <v>1012</v>
      </c>
      <c r="F235" s="136">
        <v>44012</v>
      </c>
      <c r="G235" s="137">
        <v>11187012</v>
      </c>
      <c r="H235" s="153" t="s">
        <v>61</v>
      </c>
      <c r="I235" s="140"/>
      <c r="J235" s="68"/>
      <c r="K235" s="157">
        <v>44013</v>
      </c>
      <c r="L235" s="139">
        <v>44196</v>
      </c>
      <c r="M235" s="48" t="str">
        <f t="shared" si="10"/>
        <v>50%</v>
      </c>
    </row>
    <row r="236" spans="1:13" ht="92.25" customHeight="1" x14ac:dyDescent="0.25">
      <c r="A236" s="128" t="s">
        <v>996</v>
      </c>
      <c r="B236" s="130" t="s">
        <v>1019</v>
      </c>
      <c r="C236" s="134" t="s">
        <v>1004</v>
      </c>
      <c r="D236" s="135" t="s">
        <v>1023</v>
      </c>
      <c r="E236" s="150" t="s">
        <v>1013</v>
      </c>
      <c r="F236" s="136">
        <v>44012</v>
      </c>
      <c r="G236" s="137">
        <v>29400000</v>
      </c>
      <c r="H236" s="153" t="s">
        <v>61</v>
      </c>
      <c r="I236" s="140"/>
      <c r="J236" s="68"/>
      <c r="K236" s="157">
        <v>44013</v>
      </c>
      <c r="L236" s="139">
        <v>44196</v>
      </c>
      <c r="M236" s="48" t="str">
        <f t="shared" si="10"/>
        <v>50%</v>
      </c>
    </row>
    <row r="237" spans="1:13" x14ac:dyDescent="0.25">
      <c r="F237" s="136"/>
      <c r="G237" s="137"/>
      <c r="H237" s="153"/>
      <c r="I237" s="68"/>
      <c r="J237" s="68"/>
      <c r="M237" s="48" t="e">
        <f t="shared" si="10"/>
        <v>#DIV/0!</v>
      </c>
    </row>
    <row r="238" spans="1:13" x14ac:dyDescent="0.25">
      <c r="I238" s="68"/>
      <c r="J238" s="68"/>
      <c r="M238" s="48" t="e">
        <f t="shared" si="10"/>
        <v>#DIV/0!</v>
      </c>
    </row>
    <row r="239" spans="1:13" x14ac:dyDescent="0.25">
      <c r="I239" s="68"/>
      <c r="J239" s="68"/>
      <c r="M239" s="48" t="e">
        <f t="shared" si="10"/>
        <v>#DIV/0!</v>
      </c>
    </row>
  </sheetData>
  <mergeCells count="3">
    <mergeCell ref="A175:M175"/>
    <mergeCell ref="A25:M25"/>
    <mergeCell ref="A1:M1"/>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728E9-757B-490A-9592-8F8603BFC549}">
  <dimension ref="A1:O321"/>
  <sheetViews>
    <sheetView topLeftCell="A16" zoomScale="95" zoomScaleNormal="95" workbookViewId="0">
      <selection activeCell="C18" sqref="C18"/>
    </sheetView>
  </sheetViews>
  <sheetFormatPr baseColWidth="10" defaultRowHeight="15" x14ac:dyDescent="0.25"/>
  <cols>
    <col min="1" max="1" width="19.42578125" customWidth="1"/>
    <col min="2" max="2" width="27" style="65" customWidth="1"/>
    <col min="3" max="3" width="30.85546875" customWidth="1"/>
    <col min="4" max="4" width="13.7109375" customWidth="1"/>
    <col min="5" max="5" width="50.140625" customWidth="1"/>
    <col min="7" max="7" width="20.28515625" bestFit="1" customWidth="1"/>
    <col min="8" max="8" width="16" customWidth="1"/>
    <col min="9" max="9" width="24.85546875" style="69" customWidth="1"/>
    <col min="10" max="10" width="11.42578125" style="69"/>
    <col min="12" max="12" width="12.42578125" style="50" customWidth="1"/>
    <col min="13" max="13" width="13.28515625" customWidth="1"/>
    <col min="14" max="14" width="11.42578125" style="50"/>
  </cols>
  <sheetData>
    <row r="1" spans="1:14" ht="62.25" customHeight="1" x14ac:dyDescent="0.25">
      <c r="A1" s="175" t="s">
        <v>307</v>
      </c>
      <c r="B1" s="176"/>
      <c r="C1" s="176"/>
      <c r="D1" s="176"/>
      <c r="E1" s="176"/>
      <c r="F1" s="176"/>
      <c r="G1" s="176"/>
      <c r="H1" s="176"/>
      <c r="I1" s="176"/>
      <c r="J1" s="176"/>
      <c r="K1" s="176"/>
      <c r="L1" s="176"/>
      <c r="M1" s="176"/>
      <c r="N1" s="77" t="s">
        <v>72</v>
      </c>
    </row>
    <row r="2" spans="1:14" ht="102" customHeight="1" x14ac:dyDescent="0.25">
      <c r="A2" s="33" t="s">
        <v>0</v>
      </c>
      <c r="B2" s="33" t="s">
        <v>5</v>
      </c>
      <c r="C2" s="33" t="s">
        <v>1</v>
      </c>
      <c r="D2" s="33" t="s">
        <v>6</v>
      </c>
      <c r="E2" s="33" t="s">
        <v>27</v>
      </c>
      <c r="F2" s="33" t="s">
        <v>28</v>
      </c>
      <c r="G2" s="33" t="s">
        <v>7</v>
      </c>
      <c r="H2" s="33" t="s">
        <v>26</v>
      </c>
      <c r="I2" s="33" t="s">
        <v>31</v>
      </c>
      <c r="J2" s="33" t="s">
        <v>30</v>
      </c>
      <c r="K2" s="33" t="s">
        <v>2</v>
      </c>
      <c r="L2" s="33" t="s">
        <v>3</v>
      </c>
      <c r="M2" s="34" t="s">
        <v>29</v>
      </c>
      <c r="N2" s="78">
        <v>44104</v>
      </c>
    </row>
    <row r="3" spans="1:14" s="50" customFormat="1" ht="217.5" customHeight="1" x14ac:dyDescent="0.25">
      <c r="A3" s="61" t="s">
        <v>139</v>
      </c>
      <c r="B3" s="61" t="s">
        <v>113</v>
      </c>
      <c r="C3" s="74" t="s">
        <v>122</v>
      </c>
      <c r="D3" s="54" t="s">
        <v>123</v>
      </c>
      <c r="E3" s="74" t="s">
        <v>121</v>
      </c>
      <c r="F3" s="70">
        <f>+N2</f>
        <v>44104</v>
      </c>
      <c r="G3" s="122">
        <v>21084622326</v>
      </c>
      <c r="H3" s="61" t="s">
        <v>140</v>
      </c>
      <c r="I3" s="61" t="s">
        <v>305</v>
      </c>
      <c r="J3" s="61" t="s">
        <v>306</v>
      </c>
      <c r="K3" s="70">
        <v>41920</v>
      </c>
      <c r="L3" s="70">
        <v>44012</v>
      </c>
      <c r="M3" s="67" t="str">
        <f>IF((ROUND((($N$2-$K3)/(EDATE($L3,0)-$K3)*100),2))&gt;100,"100%",CONCATENATE((ROUND((($N$2-$K3)/(EDATE($L3,0)-$K3)*100),0)),"%"))</f>
        <v>100%</v>
      </c>
      <c r="N3" s="123"/>
    </row>
    <row r="4" spans="1:14" ht="75" customHeight="1" x14ac:dyDescent="0.25">
      <c r="A4" s="22" t="s">
        <v>75</v>
      </c>
      <c r="B4" s="20" t="s">
        <v>76</v>
      </c>
      <c r="C4" s="21" t="s">
        <v>77</v>
      </c>
      <c r="D4" s="48" t="s">
        <v>78</v>
      </c>
      <c r="E4" s="27" t="s">
        <v>79</v>
      </c>
      <c r="F4" s="26">
        <v>42759</v>
      </c>
      <c r="G4" s="22">
        <v>0</v>
      </c>
      <c r="H4" s="22" t="s">
        <v>80</v>
      </c>
      <c r="I4" s="61"/>
      <c r="J4" s="61"/>
      <c r="K4" s="24">
        <v>42759</v>
      </c>
      <c r="L4" s="70">
        <v>44584</v>
      </c>
      <c r="M4" s="35" t="str">
        <f t="shared" ref="M4:M24" si="0">IF((ROUND((($N$2-$K4)/(EDATE($L4,0)-$K4)*100),2))&gt;100,"100%",CONCATENATE((ROUND((($N$2-$K4)/(EDATE($L4,0)-$K4)*100),0)),"%"))</f>
        <v>74%</v>
      </c>
      <c r="N4" s="64"/>
    </row>
    <row r="5" spans="1:14" ht="49.5" customHeight="1" x14ac:dyDescent="0.25">
      <c r="A5" s="48" t="s">
        <v>83</v>
      </c>
      <c r="B5" s="20" t="s">
        <v>82</v>
      </c>
      <c r="C5" s="20" t="s">
        <v>84</v>
      </c>
      <c r="D5" s="48" t="s">
        <v>85</v>
      </c>
      <c r="E5" s="28" t="s">
        <v>86</v>
      </c>
      <c r="F5" s="24">
        <v>42773</v>
      </c>
      <c r="G5" s="25">
        <v>0</v>
      </c>
      <c r="H5" s="48" t="s">
        <v>80</v>
      </c>
      <c r="I5" s="61"/>
      <c r="J5" s="61"/>
      <c r="K5" s="24">
        <v>42773</v>
      </c>
      <c r="L5" s="70">
        <v>44598</v>
      </c>
      <c r="M5" s="35" t="str">
        <f t="shared" si="0"/>
        <v>73%</v>
      </c>
      <c r="N5" s="64"/>
    </row>
    <row r="6" spans="1:14" ht="72.75" customHeight="1" x14ac:dyDescent="0.25">
      <c r="A6" s="48" t="s">
        <v>87</v>
      </c>
      <c r="B6" s="20" t="s">
        <v>82</v>
      </c>
      <c r="C6" s="20" t="s">
        <v>88</v>
      </c>
      <c r="D6" s="48" t="s">
        <v>89</v>
      </c>
      <c r="E6" s="45" t="s">
        <v>90</v>
      </c>
      <c r="F6" s="24">
        <v>42789</v>
      </c>
      <c r="G6" s="25">
        <v>0</v>
      </c>
      <c r="H6" s="20" t="s">
        <v>80</v>
      </c>
      <c r="I6" s="61"/>
      <c r="J6" s="61"/>
      <c r="K6" s="24">
        <v>42795</v>
      </c>
      <c r="L6" s="70">
        <v>44621</v>
      </c>
      <c r="M6" s="35" t="str">
        <f t="shared" si="0"/>
        <v>72%</v>
      </c>
      <c r="N6" s="64"/>
    </row>
    <row r="7" spans="1:14" ht="101.25" customHeight="1" x14ac:dyDescent="0.25">
      <c r="A7" s="40" t="s">
        <v>95</v>
      </c>
      <c r="B7" s="20" t="s">
        <v>82</v>
      </c>
      <c r="C7" s="20" t="s">
        <v>96</v>
      </c>
      <c r="D7" s="48" t="s">
        <v>97</v>
      </c>
      <c r="E7" s="45" t="s">
        <v>98</v>
      </c>
      <c r="F7" s="24">
        <v>42865</v>
      </c>
      <c r="G7" s="30">
        <v>0</v>
      </c>
      <c r="H7" s="20" t="s">
        <v>80</v>
      </c>
      <c r="I7" s="61"/>
      <c r="J7" s="61"/>
      <c r="K7" s="24">
        <v>42866</v>
      </c>
      <c r="L7" s="70">
        <v>44691</v>
      </c>
      <c r="M7" s="35" t="str">
        <f t="shared" si="0"/>
        <v>68%</v>
      </c>
      <c r="N7" s="64"/>
    </row>
    <row r="8" spans="1:14" s="50" customFormat="1" ht="75.75" customHeight="1" x14ac:dyDescent="0.25">
      <c r="A8" s="58" t="s">
        <v>101</v>
      </c>
      <c r="B8" s="61" t="s">
        <v>74</v>
      </c>
      <c r="C8" s="58" t="s">
        <v>102</v>
      </c>
      <c r="D8" s="54" t="s">
        <v>103</v>
      </c>
      <c r="E8" s="55" t="s">
        <v>104</v>
      </c>
      <c r="F8" s="70">
        <v>42902</v>
      </c>
      <c r="G8" s="72">
        <v>0</v>
      </c>
      <c r="H8" s="58" t="s">
        <v>105</v>
      </c>
      <c r="I8" s="61" t="s">
        <v>303</v>
      </c>
      <c r="J8" s="61" t="s">
        <v>304</v>
      </c>
      <c r="K8" s="70">
        <v>42906</v>
      </c>
      <c r="L8" s="70">
        <v>44063</v>
      </c>
      <c r="M8" s="67" t="str">
        <f t="shared" si="0"/>
        <v>100%</v>
      </c>
      <c r="N8" s="64"/>
    </row>
    <row r="9" spans="1:14" s="50" customFormat="1" ht="61.5" customHeight="1" x14ac:dyDescent="0.25">
      <c r="A9" s="61" t="s">
        <v>106</v>
      </c>
      <c r="B9" s="58" t="s">
        <v>82</v>
      </c>
      <c r="C9" s="61" t="s">
        <v>107</v>
      </c>
      <c r="D9" s="54" t="s">
        <v>108</v>
      </c>
      <c r="E9" s="42" t="s">
        <v>109</v>
      </c>
      <c r="F9" s="71">
        <v>42908</v>
      </c>
      <c r="G9" s="72"/>
      <c r="H9" s="58" t="s">
        <v>80</v>
      </c>
      <c r="I9" s="61"/>
      <c r="J9" s="61"/>
      <c r="K9" s="70">
        <v>42909</v>
      </c>
      <c r="L9" s="70">
        <v>44734</v>
      </c>
      <c r="M9" s="67" t="str">
        <f t="shared" si="0"/>
        <v>65%</v>
      </c>
      <c r="N9" s="64"/>
    </row>
    <row r="10" spans="1:14" s="50" customFormat="1" ht="83.25" customHeight="1" x14ac:dyDescent="0.25">
      <c r="A10" s="61" t="s">
        <v>110</v>
      </c>
      <c r="B10" s="58" t="s">
        <v>82</v>
      </c>
      <c r="C10" s="61" t="s">
        <v>111</v>
      </c>
      <c r="D10" s="66"/>
      <c r="E10" s="73" t="s">
        <v>112</v>
      </c>
      <c r="F10" s="71">
        <v>42915</v>
      </c>
      <c r="G10" s="63">
        <v>0</v>
      </c>
      <c r="H10" s="61" t="s">
        <v>80</v>
      </c>
      <c r="I10" s="61"/>
      <c r="J10" s="61"/>
      <c r="K10" s="71">
        <v>42915</v>
      </c>
      <c r="L10" s="71">
        <v>44741</v>
      </c>
      <c r="M10" s="67" t="str">
        <f t="shared" si="0"/>
        <v>65%</v>
      </c>
      <c r="N10" s="64"/>
    </row>
    <row r="11" spans="1:14" s="50" customFormat="1" ht="237" customHeight="1" x14ac:dyDescent="0.25">
      <c r="A11" s="54" t="s">
        <v>281</v>
      </c>
      <c r="B11" s="61" t="s">
        <v>113</v>
      </c>
      <c r="C11" s="58" t="s">
        <v>81</v>
      </c>
      <c r="D11" s="61" t="s">
        <v>78</v>
      </c>
      <c r="E11" s="42" t="s">
        <v>282</v>
      </c>
      <c r="F11" s="59">
        <v>43410</v>
      </c>
      <c r="G11" s="75">
        <v>5074000000</v>
      </c>
      <c r="H11" s="58" t="s">
        <v>283</v>
      </c>
      <c r="I11" s="68" t="s">
        <v>1031</v>
      </c>
      <c r="J11" s="68" t="s">
        <v>1032</v>
      </c>
      <c r="K11" s="71">
        <v>43410</v>
      </c>
      <c r="L11" s="71">
        <v>44165</v>
      </c>
      <c r="M11" s="51" t="str">
        <f t="shared" si="0"/>
        <v>92%</v>
      </c>
      <c r="N11" s="64"/>
    </row>
    <row r="12" spans="1:14" s="50" customFormat="1" ht="270" x14ac:dyDescent="0.25">
      <c r="A12" s="124" t="s">
        <v>135</v>
      </c>
      <c r="B12" s="61" t="s">
        <v>113</v>
      </c>
      <c r="C12" s="58" t="s">
        <v>81</v>
      </c>
      <c r="D12" s="51" t="s">
        <v>78</v>
      </c>
      <c r="E12" s="42" t="s">
        <v>137</v>
      </c>
      <c r="F12" s="59">
        <v>43455</v>
      </c>
      <c r="G12" s="56">
        <v>10430000000</v>
      </c>
      <c r="H12" s="58" t="s">
        <v>134</v>
      </c>
      <c r="I12" s="68" t="s">
        <v>1029</v>
      </c>
      <c r="J12" s="68" t="s">
        <v>1028</v>
      </c>
      <c r="K12" s="71">
        <v>43455</v>
      </c>
      <c r="L12" s="71">
        <v>44196</v>
      </c>
      <c r="M12" s="51" t="str">
        <f t="shared" si="0"/>
        <v>88%</v>
      </c>
      <c r="N12" s="64"/>
    </row>
    <row r="13" spans="1:14" s="50" customFormat="1" ht="96" x14ac:dyDescent="0.25">
      <c r="A13" s="54" t="s">
        <v>222</v>
      </c>
      <c r="B13" s="51" t="s">
        <v>93</v>
      </c>
      <c r="C13" s="58" t="s">
        <v>94</v>
      </c>
      <c r="D13" s="51" t="s">
        <v>190</v>
      </c>
      <c r="E13" s="42" t="s">
        <v>220</v>
      </c>
      <c r="F13" s="59">
        <v>43554</v>
      </c>
      <c r="G13" s="125">
        <v>442396432</v>
      </c>
      <c r="H13" s="54" t="s">
        <v>64</v>
      </c>
      <c r="I13" s="61" t="s">
        <v>1033</v>
      </c>
      <c r="J13" s="61" t="s">
        <v>302</v>
      </c>
      <c r="K13" s="59">
        <v>43556</v>
      </c>
      <c r="L13" s="59">
        <v>44043</v>
      </c>
      <c r="M13" s="51" t="str">
        <f t="shared" si="0"/>
        <v>100%</v>
      </c>
    </row>
    <row r="14" spans="1:14" ht="48" x14ac:dyDescent="0.25">
      <c r="A14" s="22" t="s">
        <v>227</v>
      </c>
      <c r="B14" s="41" t="s">
        <v>82</v>
      </c>
      <c r="C14" s="21" t="s">
        <v>237</v>
      </c>
      <c r="D14" s="22" t="s">
        <v>248</v>
      </c>
      <c r="E14" s="27" t="s">
        <v>232</v>
      </c>
      <c r="F14" s="23">
        <v>43557</v>
      </c>
      <c r="G14" s="37" t="s">
        <v>255</v>
      </c>
      <c r="H14" s="22" t="s">
        <v>60</v>
      </c>
      <c r="I14" s="61"/>
      <c r="J14" s="61"/>
      <c r="K14" s="47">
        <v>43557</v>
      </c>
      <c r="L14" s="59">
        <v>43922</v>
      </c>
      <c r="M14" s="22" t="str">
        <f t="shared" si="0"/>
        <v>100%</v>
      </c>
      <c r="N14" s="121"/>
    </row>
    <row r="15" spans="1:14" s="50" customFormat="1" ht="65.25" customHeight="1" x14ac:dyDescent="0.25">
      <c r="A15" s="51" t="s">
        <v>228</v>
      </c>
      <c r="B15" s="49" t="s">
        <v>82</v>
      </c>
      <c r="C15" s="61" t="s">
        <v>240</v>
      </c>
      <c r="D15" s="51" t="s">
        <v>250</v>
      </c>
      <c r="E15" s="62" t="s">
        <v>233</v>
      </c>
      <c r="F15" s="53">
        <v>43566</v>
      </c>
      <c r="G15" s="76" t="s">
        <v>256</v>
      </c>
      <c r="H15" s="61" t="s">
        <v>60</v>
      </c>
      <c r="I15" s="61"/>
      <c r="J15" s="61"/>
      <c r="K15" s="59">
        <v>43566</v>
      </c>
      <c r="L15" s="59">
        <v>43931</v>
      </c>
      <c r="M15" s="51" t="str">
        <f t="shared" si="0"/>
        <v>100%</v>
      </c>
      <c r="N15" s="121"/>
    </row>
    <row r="16" spans="1:14" s="50" customFormat="1" ht="71.25" customHeight="1" x14ac:dyDescent="0.25">
      <c r="A16" s="51" t="s">
        <v>229</v>
      </c>
      <c r="B16" s="49" t="s">
        <v>82</v>
      </c>
      <c r="C16" s="61" t="s">
        <v>241</v>
      </c>
      <c r="D16" s="51" t="s">
        <v>252</v>
      </c>
      <c r="E16" s="62" t="s">
        <v>234</v>
      </c>
      <c r="F16" s="53">
        <v>43585</v>
      </c>
      <c r="G16" s="76" t="s">
        <v>257</v>
      </c>
      <c r="H16" s="61" t="s">
        <v>60</v>
      </c>
      <c r="I16" s="61"/>
      <c r="J16" s="61"/>
      <c r="K16" s="59">
        <v>43585</v>
      </c>
      <c r="L16" s="59">
        <v>43950</v>
      </c>
      <c r="M16" s="51" t="str">
        <f t="shared" si="0"/>
        <v>100%</v>
      </c>
      <c r="N16" s="121"/>
    </row>
    <row r="17" spans="1:14" s="50" customFormat="1" ht="96" x14ac:dyDescent="0.25">
      <c r="A17" s="51" t="s">
        <v>230</v>
      </c>
      <c r="B17" s="49" t="s">
        <v>113</v>
      </c>
      <c r="C17" s="61" t="s">
        <v>81</v>
      </c>
      <c r="D17" s="51" t="s">
        <v>78</v>
      </c>
      <c r="E17" s="62" t="s">
        <v>236</v>
      </c>
      <c r="F17" s="53">
        <v>43642</v>
      </c>
      <c r="G17" s="63">
        <v>6300000000</v>
      </c>
      <c r="H17" s="49" t="s">
        <v>62</v>
      </c>
      <c r="I17" s="61" t="s">
        <v>293</v>
      </c>
      <c r="J17" s="61" t="s">
        <v>294</v>
      </c>
      <c r="K17" s="53">
        <v>43643</v>
      </c>
      <c r="L17" s="53">
        <v>43936</v>
      </c>
      <c r="M17" s="51" t="str">
        <f t="shared" si="0"/>
        <v>100%</v>
      </c>
      <c r="N17" s="121"/>
    </row>
    <row r="18" spans="1:14" s="50" customFormat="1" ht="75" customHeight="1" x14ac:dyDescent="0.25">
      <c r="A18" s="51" t="s">
        <v>231</v>
      </c>
      <c r="B18" s="49" t="s">
        <v>82</v>
      </c>
      <c r="C18" s="61" t="s">
        <v>242</v>
      </c>
      <c r="D18" s="54" t="s">
        <v>261</v>
      </c>
      <c r="E18" s="44" t="s">
        <v>259</v>
      </c>
      <c r="F18" s="53">
        <v>43644</v>
      </c>
      <c r="G18" s="56" t="s">
        <v>263</v>
      </c>
      <c r="H18" s="54" t="s">
        <v>60</v>
      </c>
      <c r="I18" s="61"/>
      <c r="J18" s="61"/>
      <c r="K18" s="53">
        <v>43647</v>
      </c>
      <c r="L18" s="53">
        <v>44012</v>
      </c>
      <c r="M18" s="51" t="str">
        <f t="shared" si="0"/>
        <v>100%</v>
      </c>
    </row>
    <row r="19" spans="1:14" s="50" customFormat="1" ht="138.75" customHeight="1" x14ac:dyDescent="0.25">
      <c r="A19" s="54" t="s">
        <v>264</v>
      </c>
      <c r="B19" s="56" t="s">
        <v>113</v>
      </c>
      <c r="C19" s="58" t="s">
        <v>268</v>
      </c>
      <c r="D19" s="51" t="s">
        <v>274</v>
      </c>
      <c r="E19" s="55" t="s">
        <v>270</v>
      </c>
      <c r="F19" s="59">
        <v>43668</v>
      </c>
      <c r="G19" s="125">
        <v>784606638</v>
      </c>
      <c r="H19" s="54" t="s">
        <v>62</v>
      </c>
      <c r="I19" s="61" t="s">
        <v>295</v>
      </c>
      <c r="J19" s="61" t="s">
        <v>296</v>
      </c>
      <c r="K19" s="59">
        <v>43672</v>
      </c>
      <c r="L19" s="53">
        <v>43951</v>
      </c>
      <c r="M19" s="51" t="str">
        <f t="shared" si="0"/>
        <v>100%</v>
      </c>
    </row>
    <row r="20" spans="1:14" s="50" customFormat="1" ht="156" x14ac:dyDescent="0.25">
      <c r="A20" s="54" t="s">
        <v>265</v>
      </c>
      <c r="B20" s="126" t="s">
        <v>113</v>
      </c>
      <c r="C20" s="58" t="s">
        <v>269</v>
      </c>
      <c r="D20" s="51" t="s">
        <v>275</v>
      </c>
      <c r="E20" s="42" t="s">
        <v>271</v>
      </c>
      <c r="F20" s="59">
        <v>43669</v>
      </c>
      <c r="G20" s="125">
        <v>3492554035</v>
      </c>
      <c r="H20" s="54" t="s">
        <v>62</v>
      </c>
      <c r="I20" s="61" t="s">
        <v>297</v>
      </c>
      <c r="J20" s="61" t="s">
        <v>298</v>
      </c>
      <c r="K20" s="59">
        <v>43672</v>
      </c>
      <c r="L20" s="53">
        <v>43951</v>
      </c>
      <c r="M20" s="51" t="str">
        <f t="shared" si="0"/>
        <v>100%</v>
      </c>
    </row>
    <row r="21" spans="1:14" s="50" customFormat="1" ht="85.5" customHeight="1" x14ac:dyDescent="0.25">
      <c r="A21" s="54" t="s">
        <v>266</v>
      </c>
      <c r="B21" s="56" t="s">
        <v>82</v>
      </c>
      <c r="C21" s="58" t="s">
        <v>115</v>
      </c>
      <c r="D21" s="54" t="s">
        <v>116</v>
      </c>
      <c r="E21" s="42" t="s">
        <v>272</v>
      </c>
      <c r="F21" s="59">
        <v>43671</v>
      </c>
      <c r="G21" s="52" t="s">
        <v>276</v>
      </c>
      <c r="H21" s="54" t="s">
        <v>60</v>
      </c>
      <c r="I21" s="61"/>
      <c r="J21" s="61"/>
      <c r="K21" s="59">
        <v>43672</v>
      </c>
      <c r="L21" s="59">
        <v>44037</v>
      </c>
      <c r="M21" s="51" t="str">
        <f t="shared" si="0"/>
        <v>100%</v>
      </c>
    </row>
    <row r="22" spans="1:14" s="50" customFormat="1" ht="63" customHeight="1" x14ac:dyDescent="0.25">
      <c r="A22" s="54" t="s">
        <v>267</v>
      </c>
      <c r="B22" s="56" t="s">
        <v>247</v>
      </c>
      <c r="C22" s="58" t="s">
        <v>131</v>
      </c>
      <c r="D22" s="54" t="s">
        <v>129</v>
      </c>
      <c r="E22" s="55" t="s">
        <v>273</v>
      </c>
      <c r="F22" s="59">
        <v>43711</v>
      </c>
      <c r="G22" s="52" t="s">
        <v>277</v>
      </c>
      <c r="H22" s="54" t="s">
        <v>60</v>
      </c>
      <c r="I22" s="61"/>
      <c r="J22" s="61"/>
      <c r="K22" s="59">
        <v>43718</v>
      </c>
      <c r="L22" s="59">
        <v>44083</v>
      </c>
      <c r="M22" s="51" t="str">
        <f t="shared" si="0"/>
        <v>100%</v>
      </c>
    </row>
    <row r="23" spans="1:14" s="50" customFormat="1" ht="110.25" customHeight="1" x14ac:dyDescent="0.25">
      <c r="A23" s="74" t="s">
        <v>278</v>
      </c>
      <c r="B23" s="56" t="s">
        <v>82</v>
      </c>
      <c r="C23" s="58" t="s">
        <v>132</v>
      </c>
      <c r="D23" s="54" t="s">
        <v>89</v>
      </c>
      <c r="E23" s="55" t="s">
        <v>279</v>
      </c>
      <c r="F23" s="59">
        <v>43733</v>
      </c>
      <c r="G23" s="57" t="s">
        <v>280</v>
      </c>
      <c r="H23" s="58" t="s">
        <v>60</v>
      </c>
      <c r="I23" s="68"/>
      <c r="J23" s="68"/>
      <c r="K23" s="59">
        <v>43733</v>
      </c>
      <c r="L23" s="59">
        <v>44098</v>
      </c>
      <c r="M23" s="51" t="str">
        <f t="shared" si="0"/>
        <v>100%</v>
      </c>
    </row>
    <row r="24" spans="1:14" s="50" customFormat="1" ht="112.5" customHeight="1" x14ac:dyDescent="0.25">
      <c r="A24" s="74" t="s">
        <v>284</v>
      </c>
      <c r="B24" s="61" t="s">
        <v>82</v>
      </c>
      <c r="C24" s="58" t="s">
        <v>285</v>
      </c>
      <c r="D24" s="51" t="s">
        <v>120</v>
      </c>
      <c r="E24" s="55" t="s">
        <v>288</v>
      </c>
      <c r="F24" s="59">
        <v>43825</v>
      </c>
      <c r="G24" s="52" t="s">
        <v>290</v>
      </c>
      <c r="H24" s="58" t="s">
        <v>61</v>
      </c>
      <c r="I24" s="68"/>
      <c r="J24" s="68"/>
      <c r="K24" s="59">
        <v>43825</v>
      </c>
      <c r="L24" s="59">
        <v>44007</v>
      </c>
      <c r="M24" s="51" t="str">
        <f t="shared" si="0"/>
        <v>100%</v>
      </c>
    </row>
    <row r="25" spans="1:14" s="50" customFormat="1" ht="57" customHeight="1" x14ac:dyDescent="0.25">
      <c r="A25" s="177" t="s">
        <v>308</v>
      </c>
      <c r="B25" s="177"/>
      <c r="C25" s="177"/>
      <c r="D25" s="177"/>
      <c r="E25" s="177"/>
      <c r="F25" s="177"/>
      <c r="G25" s="177"/>
      <c r="H25" s="177"/>
      <c r="I25" s="177"/>
      <c r="J25" s="177"/>
      <c r="K25" s="177"/>
      <c r="L25" s="177"/>
      <c r="M25" s="177"/>
    </row>
    <row r="26" spans="1:14" s="50" customFormat="1" ht="94.5" x14ac:dyDescent="0.25">
      <c r="A26" s="39" t="s">
        <v>0</v>
      </c>
      <c r="B26" s="39" t="s">
        <v>5</v>
      </c>
      <c r="C26" s="39" t="s">
        <v>1</v>
      </c>
      <c r="D26" s="39" t="s">
        <v>6</v>
      </c>
      <c r="E26" s="39" t="s">
        <v>27</v>
      </c>
      <c r="F26" s="39" t="s">
        <v>28</v>
      </c>
      <c r="G26" s="39" t="s">
        <v>7</v>
      </c>
      <c r="H26" s="39" t="s">
        <v>26</v>
      </c>
      <c r="I26" s="39" t="s">
        <v>31</v>
      </c>
      <c r="J26" s="39" t="s">
        <v>30</v>
      </c>
      <c r="K26" s="39" t="s">
        <v>2</v>
      </c>
      <c r="L26" s="39" t="s">
        <v>3</v>
      </c>
      <c r="M26" s="79" t="s">
        <v>29</v>
      </c>
    </row>
    <row r="27" spans="1:14" s="50" customFormat="1" ht="50.25" customHeight="1" x14ac:dyDescent="0.25">
      <c r="A27" s="54" t="s">
        <v>309</v>
      </c>
      <c r="B27" s="80" t="s">
        <v>92</v>
      </c>
      <c r="C27" s="20" t="s">
        <v>150</v>
      </c>
      <c r="D27" s="48" t="s">
        <v>155</v>
      </c>
      <c r="E27" s="81" t="s">
        <v>56</v>
      </c>
      <c r="F27" s="47">
        <v>43831</v>
      </c>
      <c r="G27" s="31">
        <v>204239609</v>
      </c>
      <c r="H27" s="48" t="s">
        <v>61</v>
      </c>
      <c r="I27" s="82"/>
      <c r="J27" s="83"/>
      <c r="K27" s="47">
        <v>43831</v>
      </c>
      <c r="L27" s="47">
        <v>44012</v>
      </c>
      <c r="M27" s="48" t="str">
        <f>IF((ROUND((($N$2-$K27)/(EDATE($L27,0)-$K27)*100),2))&gt;100,"100%",CONCATENATE((ROUND((($N$2-$K27)/(EDATE($L27,0)-$K27)*100),0)),"%"))</f>
        <v>100%</v>
      </c>
    </row>
    <row r="28" spans="1:14" s="50" customFormat="1" ht="117" customHeight="1" x14ac:dyDescent="0.25">
      <c r="A28" s="84" t="s">
        <v>310</v>
      </c>
      <c r="B28" s="80" t="s">
        <v>92</v>
      </c>
      <c r="C28" s="85" t="s">
        <v>32</v>
      </c>
      <c r="D28" s="85" t="s">
        <v>155</v>
      </c>
      <c r="E28" s="81" t="s">
        <v>152</v>
      </c>
      <c r="F28" s="47">
        <v>43831</v>
      </c>
      <c r="G28" s="86">
        <v>687500000</v>
      </c>
      <c r="H28" s="48" t="s">
        <v>61</v>
      </c>
      <c r="I28" s="82"/>
      <c r="J28" s="82"/>
      <c r="K28" s="47">
        <v>43831</v>
      </c>
      <c r="L28" s="47">
        <v>44012</v>
      </c>
      <c r="M28" s="48" t="str">
        <f t="shared" ref="M28:M91" si="1">IF((ROUND((($N$2-$K28)/(EDATE($L28,0)-$K28)*100),2))&gt;100,"100%",CONCATENATE((ROUND((($N$2-$K28)/(EDATE($L28,0)-$K28)*100),0)),"%"))</f>
        <v>100%</v>
      </c>
    </row>
    <row r="29" spans="1:14" s="50" customFormat="1" ht="126" customHeight="1" x14ac:dyDescent="0.25">
      <c r="A29" s="54" t="s">
        <v>311</v>
      </c>
      <c r="B29" s="80" t="s">
        <v>92</v>
      </c>
      <c r="C29" s="20" t="s">
        <v>141</v>
      </c>
      <c r="D29" s="48" t="s">
        <v>155</v>
      </c>
      <c r="E29" s="81" t="s">
        <v>312</v>
      </c>
      <c r="F29" s="47">
        <v>43831</v>
      </c>
      <c r="G29" s="31">
        <v>400000000</v>
      </c>
      <c r="H29" s="48" t="s">
        <v>61</v>
      </c>
      <c r="I29" s="82"/>
      <c r="J29" s="82"/>
      <c r="K29" s="47">
        <v>43831</v>
      </c>
      <c r="L29" s="47">
        <v>44012</v>
      </c>
      <c r="M29" s="48" t="str">
        <f t="shared" si="1"/>
        <v>100%</v>
      </c>
    </row>
    <row r="30" spans="1:14" s="50" customFormat="1" ht="71.25" customHeight="1" x14ac:dyDescent="0.25">
      <c r="A30" s="54" t="s">
        <v>313</v>
      </c>
      <c r="B30" s="56" t="s">
        <v>82</v>
      </c>
      <c r="C30" s="20" t="s">
        <v>38</v>
      </c>
      <c r="D30" s="48" t="s">
        <v>156</v>
      </c>
      <c r="E30" s="81" t="s">
        <v>59</v>
      </c>
      <c r="F30" s="47">
        <v>43831</v>
      </c>
      <c r="G30" s="46">
        <v>44444487</v>
      </c>
      <c r="H30" s="20" t="s">
        <v>314</v>
      </c>
      <c r="I30" s="82"/>
      <c r="J30" s="82"/>
      <c r="K30" s="47">
        <v>43833</v>
      </c>
      <c r="L30" s="47">
        <v>44196</v>
      </c>
      <c r="M30" s="48" t="str">
        <f t="shared" si="1"/>
        <v>75%</v>
      </c>
    </row>
    <row r="31" spans="1:14" s="50" customFormat="1" ht="70.5" customHeight="1" x14ac:dyDescent="0.25">
      <c r="A31" s="54" t="s">
        <v>315</v>
      </c>
      <c r="B31" s="56" t="s">
        <v>82</v>
      </c>
      <c r="C31" s="20" t="s">
        <v>142</v>
      </c>
      <c r="D31" s="48" t="s">
        <v>157</v>
      </c>
      <c r="E31" s="81" t="s">
        <v>57</v>
      </c>
      <c r="F31" s="47">
        <v>43831</v>
      </c>
      <c r="G31" s="46">
        <v>32143413</v>
      </c>
      <c r="H31" s="48" t="s">
        <v>61</v>
      </c>
      <c r="I31" s="82"/>
      <c r="J31" s="82"/>
      <c r="K31" s="47">
        <v>43831</v>
      </c>
      <c r="L31" s="47">
        <v>44012</v>
      </c>
      <c r="M31" s="48" t="str">
        <f t="shared" si="1"/>
        <v>100%</v>
      </c>
    </row>
    <row r="32" spans="1:14" s="50" customFormat="1" ht="89.25" customHeight="1" x14ac:dyDescent="0.25">
      <c r="A32" s="54" t="s">
        <v>316</v>
      </c>
      <c r="B32" s="56" t="s">
        <v>82</v>
      </c>
      <c r="C32" s="20" t="s">
        <v>53</v>
      </c>
      <c r="D32" s="48" t="s">
        <v>158</v>
      </c>
      <c r="E32" s="81" t="s">
        <v>317</v>
      </c>
      <c r="F32" s="47">
        <v>43831</v>
      </c>
      <c r="G32" s="31">
        <v>37352826</v>
      </c>
      <c r="H32" s="48" t="s">
        <v>212</v>
      </c>
      <c r="I32" s="82"/>
      <c r="J32" s="82"/>
      <c r="K32" s="47">
        <v>43831</v>
      </c>
      <c r="L32" s="47">
        <v>43951</v>
      </c>
      <c r="M32" s="48" t="str">
        <f t="shared" si="1"/>
        <v>100%</v>
      </c>
    </row>
    <row r="33" spans="1:13" s="50" customFormat="1" ht="90.75" customHeight="1" x14ac:dyDescent="0.25">
      <c r="A33" s="54" t="s">
        <v>318</v>
      </c>
      <c r="B33" s="56" t="s">
        <v>82</v>
      </c>
      <c r="C33" s="20" t="s">
        <v>36</v>
      </c>
      <c r="D33" s="48" t="s">
        <v>160</v>
      </c>
      <c r="E33" s="81" t="s">
        <v>319</v>
      </c>
      <c r="F33" s="47">
        <v>43831</v>
      </c>
      <c r="G33" s="31">
        <v>58774932</v>
      </c>
      <c r="H33" s="48" t="s">
        <v>60</v>
      </c>
      <c r="I33" s="82"/>
      <c r="J33" s="82"/>
      <c r="K33" s="47">
        <v>43831</v>
      </c>
      <c r="L33" s="47">
        <v>44196</v>
      </c>
      <c r="M33" s="48" t="str">
        <f t="shared" si="1"/>
        <v>75%</v>
      </c>
    </row>
    <row r="34" spans="1:13" s="50" customFormat="1" ht="152.25" customHeight="1" x14ac:dyDescent="0.25">
      <c r="A34" s="54" t="s">
        <v>320</v>
      </c>
      <c r="B34" s="56" t="s">
        <v>82</v>
      </c>
      <c r="C34" s="20" t="s">
        <v>33</v>
      </c>
      <c r="D34" s="48" t="s">
        <v>162</v>
      </c>
      <c r="E34" s="81" t="s">
        <v>321</v>
      </c>
      <c r="F34" s="47">
        <v>43831</v>
      </c>
      <c r="G34" s="31">
        <v>7784549</v>
      </c>
      <c r="H34" s="48" t="s">
        <v>212</v>
      </c>
      <c r="I34" s="82"/>
      <c r="J34" s="82"/>
      <c r="K34" s="47">
        <v>43831</v>
      </c>
      <c r="L34" s="47">
        <v>43951</v>
      </c>
      <c r="M34" s="48" t="str">
        <f t="shared" si="1"/>
        <v>100%</v>
      </c>
    </row>
    <row r="35" spans="1:13" s="50" customFormat="1" ht="72.75" customHeight="1" x14ac:dyDescent="0.25">
      <c r="A35" s="54" t="s">
        <v>322</v>
      </c>
      <c r="B35" s="56" t="s">
        <v>82</v>
      </c>
      <c r="C35" s="20" t="s">
        <v>34</v>
      </c>
      <c r="D35" s="48" t="s">
        <v>163</v>
      </c>
      <c r="E35" s="81" t="s">
        <v>323</v>
      </c>
      <c r="F35" s="47">
        <v>43831</v>
      </c>
      <c r="G35" s="31">
        <v>9312896</v>
      </c>
      <c r="H35" s="48" t="s">
        <v>212</v>
      </c>
      <c r="I35" s="82"/>
      <c r="J35" s="82"/>
      <c r="K35" s="47">
        <v>43831</v>
      </c>
      <c r="L35" s="47">
        <v>43951</v>
      </c>
      <c r="M35" s="48" t="str">
        <f t="shared" si="1"/>
        <v>100%</v>
      </c>
    </row>
    <row r="36" spans="1:13" s="50" customFormat="1" ht="141" customHeight="1" x14ac:dyDescent="0.25">
      <c r="A36" s="54" t="s">
        <v>324</v>
      </c>
      <c r="B36" s="56" t="s">
        <v>82</v>
      </c>
      <c r="C36" s="20" t="s">
        <v>33</v>
      </c>
      <c r="D36" s="48" t="s">
        <v>162</v>
      </c>
      <c r="E36" s="81" t="s">
        <v>58</v>
      </c>
      <c r="F36" s="47">
        <v>43831</v>
      </c>
      <c r="G36" s="31">
        <v>13790176</v>
      </c>
      <c r="H36" s="48" t="s">
        <v>212</v>
      </c>
      <c r="I36" s="82"/>
      <c r="J36" s="82"/>
      <c r="K36" s="47">
        <v>43831</v>
      </c>
      <c r="L36" s="47">
        <v>43951</v>
      </c>
      <c r="M36" s="48" t="str">
        <f t="shared" si="1"/>
        <v>100%</v>
      </c>
    </row>
    <row r="37" spans="1:13" s="50" customFormat="1" ht="91.5" customHeight="1" x14ac:dyDescent="0.25">
      <c r="A37" s="54" t="s">
        <v>325</v>
      </c>
      <c r="B37" s="56" t="s">
        <v>82</v>
      </c>
      <c r="C37" s="20" t="s">
        <v>144</v>
      </c>
      <c r="D37" s="48" t="s">
        <v>168</v>
      </c>
      <c r="E37" s="81" t="s">
        <v>153</v>
      </c>
      <c r="F37" s="47">
        <v>43831</v>
      </c>
      <c r="G37" s="38" t="s">
        <v>326</v>
      </c>
      <c r="H37" s="48" t="s">
        <v>61</v>
      </c>
      <c r="I37" s="82"/>
      <c r="J37" s="82"/>
      <c r="K37" s="47">
        <v>43831</v>
      </c>
      <c r="L37" s="47">
        <v>44012</v>
      </c>
      <c r="M37" s="48" t="str">
        <f t="shared" si="1"/>
        <v>100%</v>
      </c>
    </row>
    <row r="38" spans="1:13" s="50" customFormat="1" ht="62.25" customHeight="1" x14ac:dyDescent="0.25">
      <c r="A38" s="54" t="s">
        <v>327</v>
      </c>
      <c r="B38" s="56" t="s">
        <v>82</v>
      </c>
      <c r="C38" s="20" t="s">
        <v>37</v>
      </c>
      <c r="D38" s="48" t="s">
        <v>169</v>
      </c>
      <c r="E38" s="81" t="s">
        <v>328</v>
      </c>
      <c r="F38" s="47">
        <v>43831</v>
      </c>
      <c r="G38" s="38" t="s">
        <v>329</v>
      </c>
      <c r="H38" s="48" t="s">
        <v>61</v>
      </c>
      <c r="I38" s="82"/>
      <c r="J38" s="82"/>
      <c r="K38" s="47">
        <v>43831</v>
      </c>
      <c r="L38" s="47">
        <v>44012</v>
      </c>
      <c r="M38" s="48" t="str">
        <f t="shared" si="1"/>
        <v>100%</v>
      </c>
    </row>
    <row r="39" spans="1:13" ht="124.5" customHeight="1" x14ac:dyDescent="0.25">
      <c r="A39" s="54" t="s">
        <v>330</v>
      </c>
      <c r="B39" s="56" t="s">
        <v>245</v>
      </c>
      <c r="C39" s="20" t="s">
        <v>53</v>
      </c>
      <c r="D39" s="48" t="s">
        <v>158</v>
      </c>
      <c r="E39" s="81" t="s">
        <v>331</v>
      </c>
      <c r="F39" s="47">
        <v>43831</v>
      </c>
      <c r="G39" s="31">
        <v>67891200</v>
      </c>
      <c r="H39" s="20" t="s">
        <v>64</v>
      </c>
      <c r="I39" s="58" t="s">
        <v>1315</v>
      </c>
      <c r="J39" s="82"/>
      <c r="K39" s="47">
        <v>43831</v>
      </c>
      <c r="L39" s="47">
        <v>44196</v>
      </c>
      <c r="M39" s="48" t="str">
        <f t="shared" si="1"/>
        <v>75%</v>
      </c>
    </row>
    <row r="40" spans="1:13" ht="72" x14ac:dyDescent="0.25">
      <c r="A40" s="54" t="s">
        <v>332</v>
      </c>
      <c r="B40" s="56" t="s">
        <v>82</v>
      </c>
      <c r="C40" s="20" t="s">
        <v>35</v>
      </c>
      <c r="D40" s="48" t="s">
        <v>161</v>
      </c>
      <c r="E40" s="81" t="s">
        <v>235</v>
      </c>
      <c r="F40" s="47">
        <v>43831</v>
      </c>
      <c r="G40" s="31">
        <v>3249350</v>
      </c>
      <c r="H40" s="46" t="s">
        <v>215</v>
      </c>
      <c r="I40" s="82"/>
      <c r="J40" s="82"/>
      <c r="K40" s="47">
        <v>43831</v>
      </c>
      <c r="L40" s="47">
        <v>43861</v>
      </c>
      <c r="M40" s="48" t="str">
        <f t="shared" si="1"/>
        <v>100%</v>
      </c>
    </row>
    <row r="41" spans="1:13" ht="72" x14ac:dyDescent="0.25">
      <c r="A41" s="54" t="s">
        <v>333</v>
      </c>
      <c r="B41" s="56" t="s">
        <v>82</v>
      </c>
      <c r="C41" s="20" t="s">
        <v>117</v>
      </c>
      <c r="D41" s="48" t="s">
        <v>118</v>
      </c>
      <c r="E41" s="81" t="s">
        <v>983</v>
      </c>
      <c r="F41" s="47">
        <v>43831</v>
      </c>
      <c r="G41" s="87" t="s">
        <v>335</v>
      </c>
      <c r="H41" s="20" t="s">
        <v>61</v>
      </c>
      <c r="I41" s="82"/>
      <c r="J41" s="82"/>
      <c r="K41" s="47">
        <v>43831</v>
      </c>
      <c r="L41" s="47">
        <v>44012</v>
      </c>
      <c r="M41" s="48" t="str">
        <f t="shared" si="1"/>
        <v>100%</v>
      </c>
    </row>
    <row r="42" spans="1:13" ht="76.5" customHeight="1" x14ac:dyDescent="0.25">
      <c r="A42" s="54" t="s">
        <v>336</v>
      </c>
      <c r="B42" s="56" t="s">
        <v>82</v>
      </c>
      <c r="C42" s="20" t="s">
        <v>337</v>
      </c>
      <c r="D42" s="48">
        <v>42437641</v>
      </c>
      <c r="E42" s="81" t="s">
        <v>338</v>
      </c>
      <c r="F42" s="47">
        <v>43831</v>
      </c>
      <c r="G42" s="38" t="s">
        <v>339</v>
      </c>
      <c r="H42" s="20" t="s">
        <v>61</v>
      </c>
      <c r="I42" s="82"/>
      <c r="J42" s="82"/>
      <c r="K42" s="47">
        <v>43831</v>
      </c>
      <c r="L42" s="47">
        <v>44012</v>
      </c>
      <c r="M42" s="48" t="str">
        <f t="shared" si="1"/>
        <v>100%</v>
      </c>
    </row>
    <row r="43" spans="1:13" ht="66.75" customHeight="1" x14ac:dyDescent="0.25">
      <c r="A43" s="54" t="s">
        <v>340</v>
      </c>
      <c r="B43" s="56" t="s">
        <v>82</v>
      </c>
      <c r="C43" s="20" t="s">
        <v>142</v>
      </c>
      <c r="D43" s="48" t="s">
        <v>157</v>
      </c>
      <c r="E43" s="81" t="s">
        <v>286</v>
      </c>
      <c r="F43" s="47">
        <v>43831</v>
      </c>
      <c r="G43" s="38">
        <v>38233698</v>
      </c>
      <c r="H43" s="20" t="s">
        <v>61</v>
      </c>
      <c r="I43" s="82"/>
      <c r="J43" s="82"/>
      <c r="K43" s="47">
        <v>43831</v>
      </c>
      <c r="L43" s="47">
        <v>44012</v>
      </c>
      <c r="M43" s="48" t="str">
        <f t="shared" si="1"/>
        <v>100%</v>
      </c>
    </row>
    <row r="44" spans="1:13" ht="82.5" customHeight="1" x14ac:dyDescent="0.25">
      <c r="A44" s="54" t="s">
        <v>341</v>
      </c>
      <c r="B44" s="56" t="s">
        <v>82</v>
      </c>
      <c r="C44" s="20" t="s">
        <v>142</v>
      </c>
      <c r="D44" s="48" t="s">
        <v>157</v>
      </c>
      <c r="E44" s="81" t="s">
        <v>287</v>
      </c>
      <c r="F44" s="47">
        <v>43831</v>
      </c>
      <c r="G44" s="38">
        <v>153240551</v>
      </c>
      <c r="H44" s="20" t="s">
        <v>258</v>
      </c>
      <c r="I44" s="82"/>
      <c r="J44" s="82"/>
      <c r="K44" s="47">
        <v>43831</v>
      </c>
      <c r="L44" s="47">
        <v>44012</v>
      </c>
      <c r="M44" s="48" t="str">
        <f t="shared" si="1"/>
        <v>100%</v>
      </c>
    </row>
    <row r="45" spans="1:13" ht="73.5" customHeight="1" x14ac:dyDescent="0.25">
      <c r="A45" s="54" t="s">
        <v>342</v>
      </c>
      <c r="B45" s="56" t="s">
        <v>82</v>
      </c>
      <c r="C45" s="20" t="s">
        <v>39</v>
      </c>
      <c r="D45" s="48" t="s">
        <v>166</v>
      </c>
      <c r="E45" s="81" t="s">
        <v>343</v>
      </c>
      <c r="F45" s="88">
        <v>43831</v>
      </c>
      <c r="G45" s="31">
        <v>42897275</v>
      </c>
      <c r="H45" s="48" t="s">
        <v>212</v>
      </c>
      <c r="I45" s="82"/>
      <c r="J45" s="82"/>
      <c r="K45" s="47">
        <v>43831</v>
      </c>
      <c r="L45" s="47">
        <v>43951</v>
      </c>
      <c r="M45" s="48" t="str">
        <f t="shared" si="1"/>
        <v>100%</v>
      </c>
    </row>
    <row r="46" spans="1:13" ht="62.25" customHeight="1" x14ac:dyDescent="0.25">
      <c r="A46" s="54" t="s">
        <v>344</v>
      </c>
      <c r="B46" s="56" t="s">
        <v>82</v>
      </c>
      <c r="C46" s="20" t="s">
        <v>99</v>
      </c>
      <c r="D46" s="89" t="s">
        <v>100</v>
      </c>
      <c r="E46" s="81" t="s">
        <v>345</v>
      </c>
      <c r="F46" s="88">
        <v>43838</v>
      </c>
      <c r="G46" s="43" t="s">
        <v>346</v>
      </c>
      <c r="H46" s="22" t="s">
        <v>61</v>
      </c>
      <c r="I46" s="82"/>
      <c r="J46" s="82"/>
      <c r="K46" s="47">
        <v>43838</v>
      </c>
      <c r="L46" s="47">
        <v>44019</v>
      </c>
      <c r="M46" s="48" t="str">
        <f t="shared" si="1"/>
        <v>100%</v>
      </c>
    </row>
    <row r="47" spans="1:13" ht="71.25" customHeight="1" x14ac:dyDescent="0.25">
      <c r="A47" s="54" t="s">
        <v>347</v>
      </c>
      <c r="B47" s="56" t="s">
        <v>91</v>
      </c>
      <c r="C47" s="20" t="s">
        <v>130</v>
      </c>
      <c r="D47" s="48" t="s">
        <v>171</v>
      </c>
      <c r="E47" s="81" t="s">
        <v>348</v>
      </c>
      <c r="F47" s="88">
        <v>43838</v>
      </c>
      <c r="G47" s="31">
        <v>15000000</v>
      </c>
      <c r="H47" s="22" t="s">
        <v>61</v>
      </c>
      <c r="I47" s="58" t="s">
        <v>1025</v>
      </c>
      <c r="J47" s="82"/>
      <c r="K47" s="47">
        <v>43840</v>
      </c>
      <c r="L47" s="47">
        <v>44196</v>
      </c>
      <c r="M47" s="48" t="str">
        <f t="shared" si="1"/>
        <v>74%</v>
      </c>
    </row>
    <row r="48" spans="1:13" ht="62.25" customHeight="1" x14ac:dyDescent="0.25">
      <c r="A48" s="54" t="s">
        <v>349</v>
      </c>
      <c r="B48" s="56" t="s">
        <v>82</v>
      </c>
      <c r="C48" s="20" t="s">
        <v>143</v>
      </c>
      <c r="D48" s="89" t="s">
        <v>350</v>
      </c>
      <c r="E48" s="81" t="s">
        <v>351</v>
      </c>
      <c r="F48" s="88">
        <v>43832</v>
      </c>
      <c r="G48" s="31">
        <v>1989174</v>
      </c>
      <c r="H48" s="22" t="s">
        <v>61</v>
      </c>
      <c r="I48" s="82"/>
      <c r="J48" s="82"/>
      <c r="K48" s="47">
        <v>43832</v>
      </c>
      <c r="L48" s="47">
        <v>44013</v>
      </c>
      <c r="M48" s="48" t="str">
        <f t="shared" si="1"/>
        <v>100%</v>
      </c>
    </row>
    <row r="49" spans="1:13" ht="67.5" customHeight="1" x14ac:dyDescent="0.25">
      <c r="A49" s="54" t="s">
        <v>352</v>
      </c>
      <c r="B49" s="56" t="s">
        <v>82</v>
      </c>
      <c r="C49" s="20" t="s">
        <v>353</v>
      </c>
      <c r="D49" s="89"/>
      <c r="E49" s="81" t="s">
        <v>354</v>
      </c>
      <c r="F49" s="88">
        <v>43838</v>
      </c>
      <c r="G49" s="46" t="s">
        <v>355</v>
      </c>
      <c r="H49" s="22" t="s">
        <v>61</v>
      </c>
      <c r="I49" s="82"/>
      <c r="J49" s="82"/>
      <c r="K49" s="47">
        <v>43832</v>
      </c>
      <c r="L49" s="47">
        <v>44013</v>
      </c>
      <c r="M49" s="48" t="str">
        <f t="shared" si="1"/>
        <v>100%</v>
      </c>
    </row>
    <row r="50" spans="1:13" ht="67.5" customHeight="1" x14ac:dyDescent="0.25">
      <c r="A50" s="54" t="s">
        <v>356</v>
      </c>
      <c r="B50" s="56" t="s">
        <v>82</v>
      </c>
      <c r="C50" s="20" t="s">
        <v>136</v>
      </c>
      <c r="D50" s="48" t="s">
        <v>138</v>
      </c>
      <c r="E50" s="81" t="s">
        <v>357</v>
      </c>
      <c r="F50" s="88">
        <v>43832</v>
      </c>
      <c r="G50" s="87" t="s">
        <v>358</v>
      </c>
      <c r="H50" s="22" t="s">
        <v>61</v>
      </c>
      <c r="I50" s="82"/>
      <c r="J50" s="82"/>
      <c r="K50" s="47">
        <v>43832</v>
      </c>
      <c r="L50" s="47">
        <v>44013</v>
      </c>
      <c r="M50" s="48" t="str">
        <f t="shared" si="1"/>
        <v>100%</v>
      </c>
    </row>
    <row r="51" spans="1:13" ht="72.75" customHeight="1" x14ac:dyDescent="0.25">
      <c r="A51" s="54" t="s">
        <v>359</v>
      </c>
      <c r="B51" s="56" t="s">
        <v>360</v>
      </c>
      <c r="C51" s="20" t="s">
        <v>239</v>
      </c>
      <c r="D51" s="48" t="s">
        <v>249</v>
      </c>
      <c r="E51" s="81" t="s">
        <v>361</v>
      </c>
      <c r="F51" s="88">
        <v>43839</v>
      </c>
      <c r="G51" s="31">
        <v>75000000</v>
      </c>
      <c r="H51" s="22" t="s">
        <v>362</v>
      </c>
      <c r="I51" s="82"/>
      <c r="J51" s="82"/>
      <c r="K51" s="47">
        <v>43839</v>
      </c>
      <c r="L51" s="47">
        <v>43854</v>
      </c>
      <c r="M51" s="48" t="str">
        <f t="shared" si="1"/>
        <v>100%</v>
      </c>
    </row>
    <row r="52" spans="1:13" ht="66.75" customHeight="1" x14ac:dyDescent="0.25">
      <c r="A52" s="84" t="s">
        <v>363</v>
      </c>
      <c r="B52" s="80" t="s">
        <v>245</v>
      </c>
      <c r="C52" s="85" t="s">
        <v>41</v>
      </c>
      <c r="D52" s="85" t="s">
        <v>66</v>
      </c>
      <c r="E52" s="81" t="s">
        <v>364</v>
      </c>
      <c r="F52" s="88">
        <v>43840</v>
      </c>
      <c r="G52" s="31">
        <v>1987177346</v>
      </c>
      <c r="H52" s="22" t="s">
        <v>65</v>
      </c>
      <c r="I52" s="58" t="s">
        <v>1316</v>
      </c>
      <c r="J52" s="82"/>
      <c r="K52" s="90">
        <v>43843</v>
      </c>
      <c r="L52" s="90">
        <v>44165</v>
      </c>
      <c r="M52" s="48" t="str">
        <f t="shared" si="1"/>
        <v>81%</v>
      </c>
    </row>
    <row r="53" spans="1:13" ht="108" customHeight="1" x14ac:dyDescent="0.25">
      <c r="A53" s="54" t="s">
        <v>365</v>
      </c>
      <c r="B53" s="56" t="s">
        <v>91</v>
      </c>
      <c r="C53" s="20" t="s">
        <v>54</v>
      </c>
      <c r="D53" s="48" t="s">
        <v>67</v>
      </c>
      <c r="E53" s="81" t="s">
        <v>366</v>
      </c>
      <c r="F53" s="88">
        <v>43843</v>
      </c>
      <c r="G53" s="31">
        <v>714692000</v>
      </c>
      <c r="H53" s="22" t="s">
        <v>63</v>
      </c>
      <c r="I53" s="82"/>
      <c r="J53" s="82"/>
      <c r="K53" s="47">
        <v>43843</v>
      </c>
      <c r="L53" s="47">
        <v>44177</v>
      </c>
      <c r="M53" s="48" t="str">
        <f t="shared" si="1"/>
        <v>78%</v>
      </c>
    </row>
    <row r="54" spans="1:13" ht="81" customHeight="1" x14ac:dyDescent="0.25">
      <c r="A54" s="54" t="s">
        <v>367</v>
      </c>
      <c r="B54" s="56" t="s">
        <v>91</v>
      </c>
      <c r="C54" s="20" t="s">
        <v>44</v>
      </c>
      <c r="D54" s="48" t="s">
        <v>172</v>
      </c>
      <c r="E54" s="81" t="s">
        <v>368</v>
      </c>
      <c r="F54" s="88">
        <v>43843</v>
      </c>
      <c r="G54" s="31">
        <v>104737500</v>
      </c>
      <c r="H54" s="22" t="s">
        <v>63</v>
      </c>
      <c r="I54" s="82"/>
      <c r="J54" s="82"/>
      <c r="K54" s="47">
        <v>43844</v>
      </c>
      <c r="L54" s="47">
        <v>44178</v>
      </c>
      <c r="M54" s="48" t="str">
        <f t="shared" si="1"/>
        <v>78%</v>
      </c>
    </row>
    <row r="55" spans="1:13" ht="114" customHeight="1" x14ac:dyDescent="0.25">
      <c r="A55" s="54" t="s">
        <v>369</v>
      </c>
      <c r="B55" s="56" t="s">
        <v>245</v>
      </c>
      <c r="C55" s="20" t="s">
        <v>45</v>
      </c>
      <c r="D55" s="48" t="s">
        <v>193</v>
      </c>
      <c r="E55" s="81" t="s">
        <v>370</v>
      </c>
      <c r="F55" s="88">
        <v>43843</v>
      </c>
      <c r="G55" s="31">
        <v>388316162</v>
      </c>
      <c r="H55" s="22" t="s">
        <v>371</v>
      </c>
      <c r="I55" s="82"/>
      <c r="J55" s="82"/>
      <c r="K55" s="47">
        <v>43843</v>
      </c>
      <c r="L55" s="47">
        <v>44165</v>
      </c>
      <c r="M55" s="48" t="str">
        <f t="shared" si="1"/>
        <v>81%</v>
      </c>
    </row>
    <row r="56" spans="1:13" ht="114.75" customHeight="1" x14ac:dyDescent="0.25">
      <c r="A56" s="54" t="s">
        <v>372</v>
      </c>
      <c r="B56" s="56" t="s">
        <v>244</v>
      </c>
      <c r="C56" s="20" t="s">
        <v>40</v>
      </c>
      <c r="D56" s="48" t="s">
        <v>159</v>
      </c>
      <c r="E56" s="81" t="s">
        <v>373</v>
      </c>
      <c r="F56" s="88">
        <v>43844</v>
      </c>
      <c r="G56" s="31">
        <v>209878243</v>
      </c>
      <c r="H56" s="22" t="s">
        <v>374</v>
      </c>
      <c r="I56" s="82"/>
      <c r="J56" s="82"/>
      <c r="K56" s="47">
        <v>43844</v>
      </c>
      <c r="L56" s="47">
        <v>44196</v>
      </c>
      <c r="M56" s="48" t="str">
        <f t="shared" si="1"/>
        <v>74%</v>
      </c>
    </row>
    <row r="57" spans="1:13" ht="112.5" customHeight="1" x14ac:dyDescent="0.25">
      <c r="A57" s="54" t="s">
        <v>375</v>
      </c>
      <c r="B57" s="56" t="s">
        <v>93</v>
      </c>
      <c r="C57" s="20" t="s">
        <v>54</v>
      </c>
      <c r="D57" s="48" t="s">
        <v>67</v>
      </c>
      <c r="E57" s="81" t="s">
        <v>376</v>
      </c>
      <c r="F57" s="88">
        <v>43845</v>
      </c>
      <c r="G57" s="31">
        <v>323896100</v>
      </c>
      <c r="H57" s="22" t="s">
        <v>63</v>
      </c>
      <c r="I57" s="82"/>
      <c r="J57" s="82"/>
      <c r="K57" s="47">
        <v>43846</v>
      </c>
      <c r="L57" s="47">
        <v>44180</v>
      </c>
      <c r="M57" s="48" t="str">
        <f t="shared" si="1"/>
        <v>77%</v>
      </c>
    </row>
    <row r="58" spans="1:13" ht="117.75" customHeight="1" x14ac:dyDescent="0.25">
      <c r="A58" s="91" t="s">
        <v>377</v>
      </c>
      <c r="B58" s="56" t="s">
        <v>82</v>
      </c>
      <c r="C58" s="92" t="s">
        <v>378</v>
      </c>
      <c r="D58" s="93" t="s">
        <v>379</v>
      </c>
      <c r="E58" s="81" t="s">
        <v>380</v>
      </c>
      <c r="F58" s="88">
        <v>43846</v>
      </c>
      <c r="G58" s="31">
        <v>8712000</v>
      </c>
      <c r="H58" s="22" t="s">
        <v>61</v>
      </c>
      <c r="I58" s="82"/>
      <c r="J58" s="82"/>
      <c r="K58" s="94">
        <v>43846</v>
      </c>
      <c r="L58" s="94">
        <v>44027</v>
      </c>
      <c r="M58" s="48" t="str">
        <f t="shared" si="1"/>
        <v>100%</v>
      </c>
    </row>
    <row r="59" spans="1:13" ht="110.25" customHeight="1" x14ac:dyDescent="0.25">
      <c r="A59" s="54" t="s">
        <v>381</v>
      </c>
      <c r="B59" s="56" t="s">
        <v>82</v>
      </c>
      <c r="C59" s="20" t="s">
        <v>133</v>
      </c>
      <c r="D59" s="48" t="s">
        <v>187</v>
      </c>
      <c r="E59" s="81" t="s">
        <v>382</v>
      </c>
      <c r="F59" s="88">
        <v>43846</v>
      </c>
      <c r="G59" s="31">
        <v>115000000</v>
      </c>
      <c r="H59" s="22" t="s">
        <v>383</v>
      </c>
      <c r="I59" s="82"/>
      <c r="J59" s="82"/>
      <c r="K59" s="47">
        <v>43847</v>
      </c>
      <c r="L59" s="47">
        <v>44196</v>
      </c>
      <c r="M59" s="48" t="str">
        <f t="shared" si="1"/>
        <v>74%</v>
      </c>
    </row>
    <row r="60" spans="1:13" ht="165" customHeight="1" x14ac:dyDescent="0.25">
      <c r="A60" s="54" t="s">
        <v>384</v>
      </c>
      <c r="B60" s="56" t="s">
        <v>91</v>
      </c>
      <c r="C60" s="20" t="s">
        <v>221</v>
      </c>
      <c r="D60" s="48" t="s">
        <v>226</v>
      </c>
      <c r="E60" s="81" t="s">
        <v>385</v>
      </c>
      <c r="F60" s="88">
        <v>43851</v>
      </c>
      <c r="G60" s="31">
        <v>156200000</v>
      </c>
      <c r="H60" s="22" t="s">
        <v>214</v>
      </c>
      <c r="I60" s="82"/>
      <c r="J60" s="82"/>
      <c r="K60" s="47">
        <v>43854</v>
      </c>
      <c r="L60" s="47">
        <v>44188</v>
      </c>
      <c r="M60" s="48" t="str">
        <f t="shared" si="1"/>
        <v>75%</v>
      </c>
    </row>
    <row r="61" spans="1:13" ht="110.25" customHeight="1" x14ac:dyDescent="0.25">
      <c r="A61" s="54" t="s">
        <v>386</v>
      </c>
      <c r="B61" s="56" t="s">
        <v>124</v>
      </c>
      <c r="C61" s="20" t="s">
        <v>54</v>
      </c>
      <c r="D61" s="48" t="s">
        <v>67</v>
      </c>
      <c r="E61" s="81" t="s">
        <v>387</v>
      </c>
      <c r="F61" s="88">
        <v>43852</v>
      </c>
      <c r="G61" s="31">
        <v>294648548</v>
      </c>
      <c r="H61" s="22" t="s">
        <v>214</v>
      </c>
      <c r="I61" s="82"/>
      <c r="J61" s="82"/>
      <c r="K61" s="47">
        <v>43852</v>
      </c>
      <c r="L61" s="47">
        <v>44186</v>
      </c>
      <c r="M61" s="48" t="str">
        <f t="shared" si="1"/>
        <v>75%</v>
      </c>
    </row>
    <row r="62" spans="1:13" ht="86.25" customHeight="1" x14ac:dyDescent="0.25">
      <c r="A62" s="54" t="s">
        <v>388</v>
      </c>
      <c r="B62" s="56" t="s">
        <v>244</v>
      </c>
      <c r="C62" s="20" t="s">
        <v>149</v>
      </c>
      <c r="D62" s="48" t="s">
        <v>188</v>
      </c>
      <c r="E62" s="81" t="s">
        <v>389</v>
      </c>
      <c r="F62" s="88">
        <v>43854</v>
      </c>
      <c r="G62" s="31">
        <v>1200000000</v>
      </c>
      <c r="H62" s="48" t="s">
        <v>214</v>
      </c>
      <c r="I62" s="82"/>
      <c r="J62" s="82"/>
      <c r="K62" s="47">
        <v>43858</v>
      </c>
      <c r="L62" s="47">
        <v>44192</v>
      </c>
      <c r="M62" s="48" t="str">
        <f t="shared" si="1"/>
        <v>74%</v>
      </c>
    </row>
    <row r="63" spans="1:13" ht="78" customHeight="1" x14ac:dyDescent="0.25">
      <c r="A63" s="54" t="s">
        <v>390</v>
      </c>
      <c r="B63" s="56" t="s">
        <v>82</v>
      </c>
      <c r="C63" s="20" t="s">
        <v>391</v>
      </c>
      <c r="D63" s="48" t="s">
        <v>392</v>
      </c>
      <c r="E63" s="81" t="s">
        <v>393</v>
      </c>
      <c r="F63" s="88">
        <v>43857</v>
      </c>
      <c r="G63" s="95" t="s">
        <v>394</v>
      </c>
      <c r="H63" s="48" t="s">
        <v>61</v>
      </c>
      <c r="I63" s="82"/>
      <c r="J63" s="82"/>
      <c r="K63" s="47">
        <v>43857</v>
      </c>
      <c r="L63" s="47">
        <v>44038</v>
      </c>
      <c r="M63" s="48" t="str">
        <f t="shared" si="1"/>
        <v>100%</v>
      </c>
    </row>
    <row r="64" spans="1:13" ht="72.75" customHeight="1" x14ac:dyDescent="0.25">
      <c r="A64" s="54" t="s">
        <v>395</v>
      </c>
      <c r="B64" s="56" t="s">
        <v>93</v>
      </c>
      <c r="C64" s="20" t="s">
        <v>54</v>
      </c>
      <c r="D64" s="48" t="s">
        <v>67</v>
      </c>
      <c r="E64" s="81" t="s">
        <v>396</v>
      </c>
      <c r="F64" s="88">
        <v>43858</v>
      </c>
      <c r="G64" s="31">
        <v>324578074</v>
      </c>
      <c r="H64" s="22" t="s">
        <v>63</v>
      </c>
      <c r="I64" s="82"/>
      <c r="J64" s="82"/>
      <c r="K64" s="47">
        <v>43858</v>
      </c>
      <c r="L64" s="47">
        <v>44192</v>
      </c>
      <c r="M64" s="48" t="str">
        <f t="shared" si="1"/>
        <v>74%</v>
      </c>
    </row>
    <row r="65" spans="1:13" ht="64.5" customHeight="1" x14ac:dyDescent="0.25">
      <c r="A65" s="54" t="s">
        <v>397</v>
      </c>
      <c r="B65" s="56" t="s">
        <v>82</v>
      </c>
      <c r="C65" s="20" t="s">
        <v>146</v>
      </c>
      <c r="D65" s="48" t="s">
        <v>179</v>
      </c>
      <c r="E65" s="81" t="s">
        <v>398</v>
      </c>
      <c r="F65" s="88">
        <v>43858</v>
      </c>
      <c r="G65" s="31">
        <v>1356462</v>
      </c>
      <c r="H65" s="22" t="s">
        <v>61</v>
      </c>
      <c r="I65" s="82"/>
      <c r="J65" s="82"/>
      <c r="K65" s="47">
        <v>43858</v>
      </c>
      <c r="L65" s="47">
        <v>44039</v>
      </c>
      <c r="M65" s="48" t="str">
        <f t="shared" si="1"/>
        <v>100%</v>
      </c>
    </row>
    <row r="66" spans="1:13" ht="76.5" customHeight="1" x14ac:dyDescent="0.25">
      <c r="A66" s="54" t="s">
        <v>399</v>
      </c>
      <c r="B66" s="56" t="s">
        <v>124</v>
      </c>
      <c r="C66" s="20" t="s">
        <v>49</v>
      </c>
      <c r="D66" s="48" t="s">
        <v>180</v>
      </c>
      <c r="E66" s="81" t="s">
        <v>400</v>
      </c>
      <c r="F66" s="88">
        <v>43859</v>
      </c>
      <c r="G66" s="31">
        <v>49500000</v>
      </c>
      <c r="H66" s="22" t="s">
        <v>63</v>
      </c>
      <c r="I66" s="82"/>
      <c r="J66" s="82"/>
      <c r="K66" s="47">
        <v>43860</v>
      </c>
      <c r="L66" s="47">
        <v>44194</v>
      </c>
      <c r="M66" s="48" t="str">
        <f t="shared" si="1"/>
        <v>73%</v>
      </c>
    </row>
    <row r="67" spans="1:13" ht="90" customHeight="1" x14ac:dyDescent="0.25">
      <c r="A67" s="91" t="s">
        <v>401</v>
      </c>
      <c r="B67" s="56" t="s">
        <v>124</v>
      </c>
      <c r="C67" s="92" t="s">
        <v>402</v>
      </c>
      <c r="D67" s="93" t="s">
        <v>403</v>
      </c>
      <c r="E67" s="81" t="s">
        <v>404</v>
      </c>
      <c r="F67" s="88">
        <v>43860</v>
      </c>
      <c r="G67" s="31">
        <v>33000000</v>
      </c>
      <c r="H67" s="96"/>
      <c r="I67" s="82"/>
      <c r="J67" s="82"/>
      <c r="K67" s="94">
        <v>43861</v>
      </c>
      <c r="L67" s="94">
        <v>44195</v>
      </c>
      <c r="M67" s="48" t="str">
        <f t="shared" si="1"/>
        <v>73%</v>
      </c>
    </row>
    <row r="68" spans="1:13" ht="87.75" customHeight="1" x14ac:dyDescent="0.25">
      <c r="A68" s="54" t="s">
        <v>405</v>
      </c>
      <c r="B68" s="56" t="s">
        <v>124</v>
      </c>
      <c r="C68" s="20" t="s">
        <v>147</v>
      </c>
      <c r="D68" s="48" t="s">
        <v>182</v>
      </c>
      <c r="E68" s="81" t="s">
        <v>406</v>
      </c>
      <c r="F68" s="88">
        <v>43860</v>
      </c>
      <c r="G68" s="31">
        <v>49500000</v>
      </c>
      <c r="H68" s="48" t="s">
        <v>63</v>
      </c>
      <c r="I68" s="82"/>
      <c r="J68" s="82"/>
      <c r="K68" s="47">
        <v>43862</v>
      </c>
      <c r="L68" s="47">
        <v>44196</v>
      </c>
      <c r="M68" s="48" t="str">
        <f t="shared" si="1"/>
        <v>72%</v>
      </c>
    </row>
    <row r="69" spans="1:13" ht="84.75" customHeight="1" x14ac:dyDescent="0.25">
      <c r="A69" s="84" t="s">
        <v>407</v>
      </c>
      <c r="B69" s="97" t="s">
        <v>408</v>
      </c>
      <c r="C69" s="58" t="s">
        <v>148</v>
      </c>
      <c r="D69" s="98" t="s">
        <v>68</v>
      </c>
      <c r="E69" s="81" t="s">
        <v>409</v>
      </c>
      <c r="F69" s="88">
        <v>43860</v>
      </c>
      <c r="G69" s="31">
        <v>1778558328</v>
      </c>
      <c r="H69" s="48" t="s">
        <v>63</v>
      </c>
      <c r="I69" s="82"/>
      <c r="J69" s="82"/>
      <c r="K69" s="90">
        <v>43862</v>
      </c>
      <c r="L69" s="90">
        <v>44196</v>
      </c>
      <c r="M69" s="48" t="str">
        <f t="shared" si="1"/>
        <v>72%</v>
      </c>
    </row>
    <row r="70" spans="1:13" ht="119.25" customHeight="1" x14ac:dyDescent="0.25">
      <c r="A70" s="80" t="s">
        <v>410</v>
      </c>
      <c r="B70" s="80" t="s">
        <v>246</v>
      </c>
      <c r="C70" s="58" t="s">
        <v>46</v>
      </c>
      <c r="D70" s="54" t="s">
        <v>69</v>
      </c>
      <c r="E70" s="81" t="s">
        <v>411</v>
      </c>
      <c r="F70" s="88">
        <v>43861</v>
      </c>
      <c r="G70" s="31">
        <v>1734641888</v>
      </c>
      <c r="H70" s="48" t="s">
        <v>63</v>
      </c>
      <c r="I70" s="82"/>
      <c r="J70" s="82"/>
      <c r="K70" s="90">
        <v>43862</v>
      </c>
      <c r="L70" s="90">
        <v>44196</v>
      </c>
      <c r="M70" s="48" t="str">
        <f t="shared" si="1"/>
        <v>72%</v>
      </c>
    </row>
    <row r="71" spans="1:13" ht="204" customHeight="1" x14ac:dyDescent="0.25">
      <c r="A71" s="48" t="s">
        <v>412</v>
      </c>
      <c r="B71" s="46" t="s">
        <v>82</v>
      </c>
      <c r="C71" s="20" t="s">
        <v>145</v>
      </c>
      <c r="D71" s="48" t="s">
        <v>71</v>
      </c>
      <c r="E71" s="81" t="s">
        <v>413</v>
      </c>
      <c r="F71" s="88">
        <v>43861</v>
      </c>
      <c r="G71" s="31">
        <v>32959812</v>
      </c>
      <c r="H71" s="22" t="s">
        <v>60</v>
      </c>
      <c r="I71" s="99"/>
      <c r="J71" s="99"/>
      <c r="K71" s="47">
        <v>43862</v>
      </c>
      <c r="L71" s="47">
        <v>44227</v>
      </c>
      <c r="M71" s="48" t="str">
        <f t="shared" si="1"/>
        <v>66%</v>
      </c>
    </row>
    <row r="72" spans="1:13" ht="81" customHeight="1" x14ac:dyDescent="0.25">
      <c r="A72" s="54" t="s">
        <v>414</v>
      </c>
      <c r="B72" s="56" t="s">
        <v>82</v>
      </c>
      <c r="C72" s="20" t="s">
        <v>43</v>
      </c>
      <c r="D72" s="48" t="s">
        <v>178</v>
      </c>
      <c r="E72" s="81" t="s">
        <v>415</v>
      </c>
      <c r="F72" s="88">
        <v>43861</v>
      </c>
      <c r="G72" s="31">
        <v>477023931</v>
      </c>
      <c r="H72" s="48" t="s">
        <v>63</v>
      </c>
      <c r="I72" s="82"/>
      <c r="J72" s="82"/>
      <c r="K72" s="47">
        <v>43861</v>
      </c>
      <c r="L72" s="47">
        <v>44195</v>
      </c>
      <c r="M72" s="48" t="str">
        <f t="shared" si="1"/>
        <v>73%</v>
      </c>
    </row>
    <row r="73" spans="1:13" ht="153" customHeight="1" x14ac:dyDescent="0.25">
      <c r="A73" s="84" t="s">
        <v>416</v>
      </c>
      <c r="B73" s="97" t="s">
        <v>417</v>
      </c>
      <c r="C73" s="85" t="s">
        <v>54</v>
      </c>
      <c r="D73" s="98" t="s">
        <v>67</v>
      </c>
      <c r="E73" s="81" t="s">
        <v>418</v>
      </c>
      <c r="F73" s="88">
        <v>43861</v>
      </c>
      <c r="G73" s="31">
        <v>326457198</v>
      </c>
      <c r="H73" s="48" t="s">
        <v>61</v>
      </c>
      <c r="I73" s="82"/>
      <c r="J73" s="82"/>
      <c r="K73" s="47">
        <v>43862</v>
      </c>
      <c r="L73" s="47">
        <v>44043</v>
      </c>
      <c r="M73" s="48" t="str">
        <f t="shared" si="1"/>
        <v>100%</v>
      </c>
    </row>
    <row r="74" spans="1:13" ht="109.5" customHeight="1" x14ac:dyDescent="0.25">
      <c r="A74" s="54" t="s">
        <v>419</v>
      </c>
      <c r="B74" s="56" t="s">
        <v>91</v>
      </c>
      <c r="C74" s="20" t="s">
        <v>420</v>
      </c>
      <c r="D74" s="48" t="s">
        <v>199</v>
      </c>
      <c r="E74" s="81" t="s">
        <v>421</v>
      </c>
      <c r="F74" s="88">
        <v>43861</v>
      </c>
      <c r="G74" s="31">
        <v>220000000</v>
      </c>
      <c r="H74" s="48" t="s">
        <v>214</v>
      </c>
      <c r="I74" s="82"/>
      <c r="J74" s="82"/>
      <c r="K74" s="47">
        <v>43862</v>
      </c>
      <c r="L74" s="94">
        <v>44196</v>
      </c>
      <c r="M74" s="48" t="str">
        <f t="shared" si="1"/>
        <v>72%</v>
      </c>
    </row>
    <row r="75" spans="1:13" ht="87.75" customHeight="1" x14ac:dyDescent="0.25">
      <c r="A75" s="84" t="s">
        <v>422</v>
      </c>
      <c r="B75" s="97" t="s">
        <v>244</v>
      </c>
      <c r="C75" s="98" t="s">
        <v>423</v>
      </c>
      <c r="D75" s="48" t="s">
        <v>424</v>
      </c>
      <c r="E75" s="81" t="s">
        <v>425</v>
      </c>
      <c r="F75" s="88">
        <v>43861</v>
      </c>
      <c r="G75" s="31">
        <v>56983899</v>
      </c>
      <c r="H75" s="48" t="s">
        <v>215</v>
      </c>
      <c r="I75" s="82"/>
      <c r="J75" s="82"/>
      <c r="K75" s="90">
        <v>43862</v>
      </c>
      <c r="L75" s="47">
        <v>43859</v>
      </c>
      <c r="M75" s="48" t="str">
        <f t="shared" si="1"/>
        <v>-8067%</v>
      </c>
    </row>
    <row r="76" spans="1:13" ht="100.5" customHeight="1" x14ac:dyDescent="0.25">
      <c r="A76" s="54" t="s">
        <v>426</v>
      </c>
      <c r="B76" s="100" t="s">
        <v>244</v>
      </c>
      <c r="C76" s="20" t="s">
        <v>427</v>
      </c>
      <c r="D76" s="93" t="s">
        <v>175</v>
      </c>
      <c r="E76" s="81" t="s">
        <v>428</v>
      </c>
      <c r="F76" s="88">
        <v>43861</v>
      </c>
      <c r="G76" s="31">
        <v>47250000</v>
      </c>
      <c r="H76" s="48" t="s">
        <v>63</v>
      </c>
      <c r="I76" s="82"/>
      <c r="J76" s="82"/>
      <c r="K76" s="47">
        <v>43862</v>
      </c>
      <c r="L76" s="94">
        <v>44196</v>
      </c>
      <c r="M76" s="48" t="str">
        <f t="shared" si="1"/>
        <v>72%</v>
      </c>
    </row>
    <row r="77" spans="1:13" ht="117" customHeight="1" x14ac:dyDescent="0.25">
      <c r="A77" s="54" t="s">
        <v>429</v>
      </c>
      <c r="B77" s="56" t="s">
        <v>124</v>
      </c>
      <c r="C77" s="20" t="s">
        <v>430</v>
      </c>
      <c r="D77" s="93" t="s">
        <v>181</v>
      </c>
      <c r="E77" s="81" t="s">
        <v>431</v>
      </c>
      <c r="F77" s="88">
        <v>43861</v>
      </c>
      <c r="G77" s="31">
        <v>38500000</v>
      </c>
      <c r="H77" s="48" t="s">
        <v>214</v>
      </c>
      <c r="I77" s="82"/>
      <c r="J77" s="82"/>
      <c r="K77" s="47">
        <v>43861</v>
      </c>
      <c r="L77" s="94">
        <v>44195</v>
      </c>
      <c r="M77" s="48" t="str">
        <f t="shared" si="1"/>
        <v>73%</v>
      </c>
    </row>
    <row r="78" spans="1:13" ht="93.75" customHeight="1" x14ac:dyDescent="0.25">
      <c r="A78" s="54" t="s">
        <v>432</v>
      </c>
      <c r="B78" s="100" t="s">
        <v>244</v>
      </c>
      <c r="C78" s="20" t="s">
        <v>433</v>
      </c>
      <c r="D78" s="93" t="s">
        <v>165</v>
      </c>
      <c r="E78" s="81" t="s">
        <v>434</v>
      </c>
      <c r="F78" s="88">
        <v>43861</v>
      </c>
      <c r="G78" s="31">
        <v>130900000</v>
      </c>
      <c r="H78" s="48" t="s">
        <v>63</v>
      </c>
      <c r="I78" s="82"/>
      <c r="J78" s="82"/>
      <c r="K78" s="47">
        <v>43861</v>
      </c>
      <c r="L78" s="94">
        <v>44195</v>
      </c>
      <c r="M78" s="48" t="str">
        <f t="shared" si="1"/>
        <v>73%</v>
      </c>
    </row>
    <row r="79" spans="1:13" ht="117" customHeight="1" x14ac:dyDescent="0.25">
      <c r="A79" s="54" t="s">
        <v>435</v>
      </c>
      <c r="B79" s="100" t="s">
        <v>113</v>
      </c>
      <c r="C79" s="48" t="s">
        <v>436</v>
      </c>
      <c r="D79" s="93" t="s">
        <v>208</v>
      </c>
      <c r="E79" s="81" t="s">
        <v>437</v>
      </c>
      <c r="F79" s="88">
        <v>43861</v>
      </c>
      <c r="G79" s="31">
        <v>58300000</v>
      </c>
      <c r="H79" s="48" t="s">
        <v>63</v>
      </c>
      <c r="I79" s="82"/>
      <c r="J79" s="82"/>
      <c r="K79" s="47">
        <v>43862</v>
      </c>
      <c r="L79" s="94">
        <v>44196</v>
      </c>
      <c r="M79" s="48" t="str">
        <f t="shared" si="1"/>
        <v>72%</v>
      </c>
    </row>
    <row r="80" spans="1:13" ht="74.25" customHeight="1" x14ac:dyDescent="0.25">
      <c r="A80" s="54" t="s">
        <v>438</v>
      </c>
      <c r="B80" s="56" t="s">
        <v>124</v>
      </c>
      <c r="C80" s="20" t="s">
        <v>439</v>
      </c>
      <c r="D80" s="93" t="s">
        <v>440</v>
      </c>
      <c r="E80" s="81" t="s">
        <v>441</v>
      </c>
      <c r="F80" s="88">
        <v>43861</v>
      </c>
      <c r="G80" s="31">
        <v>387667634</v>
      </c>
      <c r="H80" s="48" t="s">
        <v>63</v>
      </c>
      <c r="I80" s="82"/>
      <c r="J80" s="82"/>
      <c r="K80" s="47">
        <v>43861</v>
      </c>
      <c r="L80" s="94">
        <v>44195</v>
      </c>
      <c r="M80" s="48" t="str">
        <f t="shared" si="1"/>
        <v>73%</v>
      </c>
    </row>
    <row r="81" spans="1:15" ht="81.75" customHeight="1" x14ac:dyDescent="0.25">
      <c r="A81" s="54" t="s">
        <v>442</v>
      </c>
      <c r="B81" s="100" t="s">
        <v>113</v>
      </c>
      <c r="C81" s="20" t="s">
        <v>443</v>
      </c>
      <c r="D81" s="93" t="s">
        <v>251</v>
      </c>
      <c r="E81" s="81" t="s">
        <v>444</v>
      </c>
      <c r="F81" s="88">
        <v>43861</v>
      </c>
      <c r="G81" s="31">
        <v>52800000</v>
      </c>
      <c r="H81" s="48" t="s">
        <v>63</v>
      </c>
      <c r="I81" s="82"/>
      <c r="J81" s="82"/>
      <c r="K81" s="47">
        <v>43862</v>
      </c>
      <c r="L81" s="94">
        <v>44196</v>
      </c>
      <c r="M81" s="48" t="str">
        <f t="shared" si="1"/>
        <v>72%</v>
      </c>
    </row>
    <row r="82" spans="1:15" ht="93.75" customHeight="1" x14ac:dyDescent="0.25">
      <c r="A82" s="54" t="s">
        <v>445</v>
      </c>
      <c r="B82" s="56" t="s">
        <v>124</v>
      </c>
      <c r="C82" s="101" t="s">
        <v>446</v>
      </c>
      <c r="D82" s="93" t="s">
        <v>203</v>
      </c>
      <c r="E82" s="81" t="s">
        <v>447</v>
      </c>
      <c r="F82" s="88">
        <v>43861</v>
      </c>
      <c r="G82" s="31">
        <v>38500000</v>
      </c>
      <c r="H82" s="48" t="s">
        <v>63</v>
      </c>
      <c r="I82" s="82"/>
      <c r="J82" s="82"/>
      <c r="K82" s="47">
        <v>43862</v>
      </c>
      <c r="L82" s="94">
        <v>44196</v>
      </c>
      <c r="M82" s="48" t="str">
        <f t="shared" si="1"/>
        <v>72%</v>
      </c>
    </row>
    <row r="83" spans="1:15" ht="102.75" customHeight="1" x14ac:dyDescent="0.25">
      <c r="A83" s="54" t="s">
        <v>448</v>
      </c>
      <c r="B83" s="102" t="s">
        <v>219</v>
      </c>
      <c r="C83" s="103" t="s">
        <v>52</v>
      </c>
      <c r="D83" s="92" t="s">
        <v>191</v>
      </c>
      <c r="E83" s="81" t="s">
        <v>449</v>
      </c>
      <c r="F83" s="88">
        <v>43861</v>
      </c>
      <c r="G83" s="31">
        <v>240000000</v>
      </c>
      <c r="H83" s="48" t="s">
        <v>62</v>
      </c>
      <c r="I83" s="82"/>
      <c r="J83" s="82"/>
      <c r="K83" s="47">
        <v>43864</v>
      </c>
      <c r="L83" s="94">
        <v>44014</v>
      </c>
      <c r="M83" s="48" t="str">
        <f t="shared" si="1"/>
        <v>100%</v>
      </c>
    </row>
    <row r="84" spans="1:15" ht="106.5" customHeight="1" x14ac:dyDescent="0.25">
      <c r="A84" s="54" t="s">
        <v>450</v>
      </c>
      <c r="B84" s="56" t="s">
        <v>124</v>
      </c>
      <c r="C84" s="20" t="s">
        <v>48</v>
      </c>
      <c r="D84" s="48" t="s">
        <v>451</v>
      </c>
      <c r="E84" s="81" t="s">
        <v>452</v>
      </c>
      <c r="F84" s="88">
        <v>43861</v>
      </c>
      <c r="G84" s="31">
        <v>33000000</v>
      </c>
      <c r="H84" s="48" t="s">
        <v>63</v>
      </c>
      <c r="I84" s="82"/>
      <c r="J84" s="82"/>
      <c r="K84" s="47">
        <v>43862</v>
      </c>
      <c r="L84" s="94">
        <v>44196</v>
      </c>
      <c r="M84" s="48" t="str">
        <f t="shared" si="1"/>
        <v>72%</v>
      </c>
    </row>
    <row r="85" spans="1:15" ht="74.25" customHeight="1" x14ac:dyDescent="0.25">
      <c r="A85" s="54" t="s">
        <v>453</v>
      </c>
      <c r="B85" s="56" t="s">
        <v>124</v>
      </c>
      <c r="C85" s="101" t="s">
        <v>454</v>
      </c>
      <c r="D85" s="48" t="s">
        <v>455</v>
      </c>
      <c r="E85" s="81" t="s">
        <v>456</v>
      </c>
      <c r="F85" s="88">
        <v>43861</v>
      </c>
      <c r="G85" s="31">
        <v>24200000</v>
      </c>
      <c r="H85" s="20" t="s">
        <v>457</v>
      </c>
      <c r="I85" s="82"/>
      <c r="J85" s="82"/>
      <c r="K85" s="94">
        <v>43865</v>
      </c>
      <c r="L85" s="47">
        <v>44196</v>
      </c>
      <c r="M85" s="48" t="str">
        <f t="shared" si="1"/>
        <v>72%</v>
      </c>
    </row>
    <row r="86" spans="1:15" ht="162" customHeight="1" x14ac:dyDescent="0.25">
      <c r="A86" s="54" t="s">
        <v>458</v>
      </c>
      <c r="B86" s="56" t="s">
        <v>73</v>
      </c>
      <c r="C86" s="104" t="s">
        <v>54</v>
      </c>
      <c r="D86" s="48" t="s">
        <v>67</v>
      </c>
      <c r="E86" s="81" t="s">
        <v>459</v>
      </c>
      <c r="F86" s="88">
        <v>43864</v>
      </c>
      <c r="G86" s="31">
        <v>7081000000</v>
      </c>
      <c r="H86" s="20" t="s">
        <v>460</v>
      </c>
      <c r="I86" s="82"/>
      <c r="J86" s="82"/>
      <c r="K86" s="94">
        <v>43864</v>
      </c>
      <c r="L86" s="47">
        <v>44196</v>
      </c>
      <c r="M86" s="48" t="str">
        <f t="shared" si="1"/>
        <v>72%</v>
      </c>
    </row>
    <row r="87" spans="1:15" ht="92.25" customHeight="1" x14ac:dyDescent="0.25">
      <c r="A87" s="54" t="s">
        <v>461</v>
      </c>
      <c r="B87" s="56" t="s">
        <v>462</v>
      </c>
      <c r="C87" s="105" t="s">
        <v>463</v>
      </c>
      <c r="D87" s="48" t="s">
        <v>170</v>
      </c>
      <c r="E87" s="81" t="s">
        <v>464</v>
      </c>
      <c r="F87" s="88">
        <v>43864</v>
      </c>
      <c r="G87" s="31">
        <v>1822188450</v>
      </c>
      <c r="H87" s="21" t="s">
        <v>460</v>
      </c>
      <c r="I87" s="82"/>
      <c r="J87" s="82"/>
      <c r="K87" s="94">
        <v>43864</v>
      </c>
      <c r="L87" s="47">
        <v>44196</v>
      </c>
      <c r="M87" s="48" t="str">
        <f t="shared" si="1"/>
        <v>72%</v>
      </c>
    </row>
    <row r="88" spans="1:15" ht="70.5" customHeight="1" x14ac:dyDescent="0.25">
      <c r="A88" s="54" t="s">
        <v>465</v>
      </c>
      <c r="B88" s="56" t="s">
        <v>113</v>
      </c>
      <c r="C88" s="104" t="s">
        <v>466</v>
      </c>
      <c r="D88" s="48" t="s">
        <v>467</v>
      </c>
      <c r="E88" s="81" t="s">
        <v>468</v>
      </c>
      <c r="F88" s="88">
        <v>43864</v>
      </c>
      <c r="G88" s="31">
        <v>58300000</v>
      </c>
      <c r="H88" s="21" t="s">
        <v>460</v>
      </c>
      <c r="I88" s="82"/>
      <c r="J88" s="82"/>
      <c r="K88" s="94">
        <v>43864</v>
      </c>
      <c r="L88" s="47">
        <v>44196</v>
      </c>
      <c r="M88" s="48" t="str">
        <f t="shared" si="1"/>
        <v>72%</v>
      </c>
    </row>
    <row r="89" spans="1:15" ht="81.75" customHeight="1" x14ac:dyDescent="0.25">
      <c r="A89" s="54" t="s">
        <v>469</v>
      </c>
      <c r="B89" s="56" t="s">
        <v>417</v>
      </c>
      <c r="C89" s="104" t="s">
        <v>470</v>
      </c>
      <c r="D89" s="48" t="s">
        <v>471</v>
      </c>
      <c r="E89" s="81" t="s">
        <v>472</v>
      </c>
      <c r="F89" s="88">
        <v>43865</v>
      </c>
      <c r="G89" s="31">
        <v>33750000</v>
      </c>
      <c r="H89" s="21" t="s">
        <v>473</v>
      </c>
      <c r="I89" s="82"/>
      <c r="J89" s="82"/>
      <c r="K89" s="94">
        <v>43866</v>
      </c>
      <c r="L89" s="47">
        <v>43986</v>
      </c>
      <c r="M89" s="48" t="str">
        <f t="shared" si="1"/>
        <v>100%</v>
      </c>
    </row>
    <row r="90" spans="1:15" ht="96" customHeight="1" x14ac:dyDescent="0.25">
      <c r="A90" s="54" t="s">
        <v>474</v>
      </c>
      <c r="B90" s="56" t="s">
        <v>417</v>
      </c>
      <c r="C90" s="106" t="s">
        <v>475</v>
      </c>
      <c r="D90" s="48" t="s">
        <v>476</v>
      </c>
      <c r="E90" s="81" t="s">
        <v>477</v>
      </c>
      <c r="F90" s="88">
        <v>43865</v>
      </c>
      <c r="G90" s="31">
        <v>45000000</v>
      </c>
      <c r="H90" s="21" t="s">
        <v>478</v>
      </c>
      <c r="I90" s="82"/>
      <c r="J90" s="82"/>
      <c r="K90" s="94">
        <v>43866</v>
      </c>
      <c r="L90" s="47">
        <v>43986</v>
      </c>
      <c r="M90" s="48" t="str">
        <f t="shared" si="1"/>
        <v>100%</v>
      </c>
    </row>
    <row r="91" spans="1:15" ht="95.25" customHeight="1" x14ac:dyDescent="0.25">
      <c r="A91" s="54" t="s">
        <v>479</v>
      </c>
      <c r="B91" s="56" t="s">
        <v>417</v>
      </c>
      <c r="C91" s="104" t="s">
        <v>480</v>
      </c>
      <c r="D91" s="48" t="s">
        <v>481</v>
      </c>
      <c r="E91" s="81" t="s">
        <v>472</v>
      </c>
      <c r="F91" s="88">
        <v>43866</v>
      </c>
      <c r="G91" s="31">
        <v>24750000</v>
      </c>
      <c r="H91" s="21" t="s">
        <v>212</v>
      </c>
      <c r="I91" s="82"/>
      <c r="J91" s="82"/>
      <c r="K91" s="94">
        <v>43867</v>
      </c>
      <c r="L91" s="47">
        <v>43987</v>
      </c>
      <c r="M91" s="48" t="str">
        <f t="shared" si="1"/>
        <v>100%</v>
      </c>
    </row>
    <row r="92" spans="1:15" s="50" customFormat="1" ht="84.75" customHeight="1" x14ac:dyDescent="0.25">
      <c r="A92" s="54" t="s">
        <v>482</v>
      </c>
      <c r="B92" s="56" t="s">
        <v>417</v>
      </c>
      <c r="C92" s="104" t="s">
        <v>483</v>
      </c>
      <c r="D92" s="48" t="s">
        <v>484</v>
      </c>
      <c r="E92" s="81" t="s">
        <v>472</v>
      </c>
      <c r="F92" s="88">
        <v>43866</v>
      </c>
      <c r="G92" s="31">
        <v>24750000</v>
      </c>
      <c r="H92" s="21" t="s">
        <v>212</v>
      </c>
      <c r="I92" s="82"/>
      <c r="J92" s="82"/>
      <c r="K92" s="94">
        <v>43867</v>
      </c>
      <c r="L92" s="47">
        <v>43987</v>
      </c>
      <c r="M92" s="48" t="str">
        <f t="shared" ref="M92:M155" si="2">IF((ROUND((($N$2-$K92)/(EDATE($L92,0)-$K92)*100),2))&gt;100,"100%",CONCATENATE((ROUND((($N$2-$K92)/(EDATE($L92,0)-$K92)*100),0)),"%"))</f>
        <v>100%</v>
      </c>
      <c r="O92"/>
    </row>
    <row r="93" spans="1:15" s="50" customFormat="1" ht="84.75" customHeight="1" x14ac:dyDescent="0.25">
      <c r="A93" s="54" t="s">
        <v>485</v>
      </c>
      <c r="B93" s="56" t="s">
        <v>417</v>
      </c>
      <c r="C93" s="104" t="s">
        <v>486</v>
      </c>
      <c r="D93" s="48" t="s">
        <v>487</v>
      </c>
      <c r="E93" s="81" t="s">
        <v>488</v>
      </c>
      <c r="F93" s="88">
        <v>43867</v>
      </c>
      <c r="G93" s="31">
        <v>24750000</v>
      </c>
      <c r="H93" s="21" t="s">
        <v>473</v>
      </c>
      <c r="I93" s="82"/>
      <c r="J93" s="82"/>
      <c r="K93" s="94">
        <v>43868</v>
      </c>
      <c r="L93" s="47">
        <v>43988</v>
      </c>
      <c r="M93" s="48" t="str">
        <f t="shared" si="2"/>
        <v>100%</v>
      </c>
      <c r="O93"/>
    </row>
    <row r="94" spans="1:15" s="50" customFormat="1" ht="84.75" customHeight="1" x14ac:dyDescent="0.25">
      <c r="A94" s="54" t="s">
        <v>489</v>
      </c>
      <c r="B94" s="56" t="s">
        <v>490</v>
      </c>
      <c r="C94" s="104" t="s">
        <v>42</v>
      </c>
      <c r="D94" s="48" t="s">
        <v>176</v>
      </c>
      <c r="E94" s="81" t="s">
        <v>491</v>
      </c>
      <c r="F94" s="88">
        <v>43867</v>
      </c>
      <c r="G94" s="31">
        <v>83950000</v>
      </c>
      <c r="H94" s="21" t="s">
        <v>492</v>
      </c>
      <c r="I94" s="82"/>
      <c r="J94" s="82"/>
      <c r="K94" s="94">
        <v>43871</v>
      </c>
      <c r="L94" s="47">
        <v>44196</v>
      </c>
      <c r="M94" s="48" t="str">
        <f t="shared" si="2"/>
        <v>72%</v>
      </c>
      <c r="O94"/>
    </row>
    <row r="95" spans="1:15" s="50" customFormat="1" ht="84.75" customHeight="1" x14ac:dyDescent="0.25">
      <c r="A95" s="54" t="s">
        <v>493</v>
      </c>
      <c r="B95" s="56" t="s">
        <v>91</v>
      </c>
      <c r="C95" s="104" t="s">
        <v>55</v>
      </c>
      <c r="D95" s="48" t="s">
        <v>223</v>
      </c>
      <c r="E95" s="81" t="s">
        <v>494</v>
      </c>
      <c r="F95" s="88">
        <v>43868</v>
      </c>
      <c r="G95" s="31">
        <v>758850443</v>
      </c>
      <c r="H95" s="21" t="s">
        <v>492</v>
      </c>
      <c r="I95" s="82"/>
      <c r="J95" s="82"/>
      <c r="K95" s="94">
        <v>43871</v>
      </c>
      <c r="L95" s="47">
        <v>44196</v>
      </c>
      <c r="M95" s="48" t="str">
        <f t="shared" si="2"/>
        <v>72%</v>
      </c>
      <c r="O95"/>
    </row>
    <row r="96" spans="1:15" s="50" customFormat="1" ht="102" customHeight="1" x14ac:dyDescent="0.25">
      <c r="A96" s="54" t="s">
        <v>495</v>
      </c>
      <c r="B96" s="56" t="s">
        <v>490</v>
      </c>
      <c r="C96" s="104" t="s">
        <v>496</v>
      </c>
      <c r="D96" s="48" t="s">
        <v>186</v>
      </c>
      <c r="E96" s="81" t="s">
        <v>154</v>
      </c>
      <c r="F96" s="88">
        <v>43868</v>
      </c>
      <c r="G96" s="31">
        <v>58410938</v>
      </c>
      <c r="H96" s="21" t="s">
        <v>492</v>
      </c>
      <c r="I96" s="82"/>
      <c r="J96" s="82"/>
      <c r="K96" s="94">
        <v>43871</v>
      </c>
      <c r="L96" s="47">
        <v>44196</v>
      </c>
      <c r="M96" s="48" t="str">
        <f t="shared" si="2"/>
        <v>72%</v>
      </c>
      <c r="O96"/>
    </row>
    <row r="97" spans="1:15" s="50" customFormat="1" ht="102" customHeight="1" x14ac:dyDescent="0.25">
      <c r="A97" s="54" t="s">
        <v>497</v>
      </c>
      <c r="B97" s="56" t="s">
        <v>417</v>
      </c>
      <c r="C97" s="104" t="s">
        <v>498</v>
      </c>
      <c r="D97" s="48">
        <v>1036658497</v>
      </c>
      <c r="E97" s="81" t="s">
        <v>499</v>
      </c>
      <c r="F97" s="88">
        <v>43868</v>
      </c>
      <c r="G97" s="31">
        <v>13500000</v>
      </c>
      <c r="H97" s="21" t="s">
        <v>473</v>
      </c>
      <c r="I97" s="82"/>
      <c r="J97" s="82"/>
      <c r="K97" s="94">
        <v>43871</v>
      </c>
      <c r="L97" s="47">
        <v>43991</v>
      </c>
      <c r="M97" s="48" t="str">
        <f t="shared" si="2"/>
        <v>100%</v>
      </c>
      <c r="O97"/>
    </row>
    <row r="98" spans="1:15" s="50" customFormat="1" ht="102" customHeight="1" x14ac:dyDescent="0.25">
      <c r="A98" s="54" t="s">
        <v>500</v>
      </c>
      <c r="B98" s="56" t="s">
        <v>124</v>
      </c>
      <c r="C98" s="104" t="s">
        <v>501</v>
      </c>
      <c r="D98" s="48" t="s">
        <v>502</v>
      </c>
      <c r="E98" s="81" t="s">
        <v>503</v>
      </c>
      <c r="F98" s="88">
        <v>43868</v>
      </c>
      <c r="G98" s="31">
        <v>71500000</v>
      </c>
      <c r="H98" s="21" t="s">
        <v>504</v>
      </c>
      <c r="I98" s="82"/>
      <c r="J98" s="82"/>
      <c r="K98" s="94">
        <v>43871</v>
      </c>
      <c r="L98" s="47">
        <v>44196</v>
      </c>
      <c r="M98" s="48" t="str">
        <f t="shared" si="2"/>
        <v>72%</v>
      </c>
      <c r="O98"/>
    </row>
    <row r="99" spans="1:15" s="50" customFormat="1" ht="102" customHeight="1" x14ac:dyDescent="0.25">
      <c r="A99" s="54" t="s">
        <v>505</v>
      </c>
      <c r="B99" s="56" t="s">
        <v>417</v>
      </c>
      <c r="C99" s="104" t="s">
        <v>506</v>
      </c>
      <c r="D99" s="48" t="s">
        <v>507</v>
      </c>
      <c r="E99" s="81" t="s">
        <v>508</v>
      </c>
      <c r="F99" s="88">
        <v>43868</v>
      </c>
      <c r="G99" s="31">
        <v>24750000</v>
      </c>
      <c r="H99" s="21" t="s">
        <v>473</v>
      </c>
      <c r="I99" s="82"/>
      <c r="J99" s="82"/>
      <c r="K99" s="94">
        <v>43872</v>
      </c>
      <c r="L99" s="47">
        <v>43992</v>
      </c>
      <c r="M99" s="48" t="str">
        <f t="shared" si="2"/>
        <v>100%</v>
      </c>
      <c r="O99"/>
    </row>
    <row r="100" spans="1:15" s="50" customFormat="1" ht="102" customHeight="1" x14ac:dyDescent="0.25">
      <c r="A100" s="54" t="s">
        <v>509</v>
      </c>
      <c r="B100" s="56" t="s">
        <v>490</v>
      </c>
      <c r="C100" s="104" t="s">
        <v>510</v>
      </c>
      <c r="D100" s="48" t="s">
        <v>260</v>
      </c>
      <c r="E100" s="81" t="s">
        <v>511</v>
      </c>
      <c r="F100" s="88">
        <v>43868</v>
      </c>
      <c r="G100" s="31">
        <v>83950000</v>
      </c>
      <c r="H100" s="21" t="s">
        <v>492</v>
      </c>
      <c r="I100" s="82"/>
      <c r="J100" s="82"/>
      <c r="K100" s="94">
        <v>43872</v>
      </c>
      <c r="L100" s="47">
        <v>44196</v>
      </c>
      <c r="M100" s="48" t="str">
        <f t="shared" si="2"/>
        <v>72%</v>
      </c>
      <c r="O100"/>
    </row>
    <row r="101" spans="1:15" s="50" customFormat="1" ht="102" customHeight="1" x14ac:dyDescent="0.25">
      <c r="A101" s="54" t="s">
        <v>512</v>
      </c>
      <c r="B101" s="56" t="s">
        <v>490</v>
      </c>
      <c r="C101" s="104" t="s">
        <v>513</v>
      </c>
      <c r="D101" s="48" t="s">
        <v>173</v>
      </c>
      <c r="E101" s="81" t="s">
        <v>514</v>
      </c>
      <c r="F101" s="88">
        <v>43868</v>
      </c>
      <c r="G101" s="31">
        <v>58410938</v>
      </c>
      <c r="H101" s="21" t="s">
        <v>492</v>
      </c>
      <c r="I101" s="82"/>
      <c r="J101" s="82"/>
      <c r="K101" s="94">
        <v>43873</v>
      </c>
      <c r="L101" s="47">
        <v>44195</v>
      </c>
      <c r="M101" s="48" t="str">
        <f t="shared" si="2"/>
        <v>72%</v>
      </c>
      <c r="O101"/>
    </row>
    <row r="102" spans="1:15" s="50" customFormat="1" ht="102" customHeight="1" x14ac:dyDescent="0.25">
      <c r="A102" s="54" t="s">
        <v>515</v>
      </c>
      <c r="B102" s="56" t="s">
        <v>124</v>
      </c>
      <c r="C102" s="104" t="s">
        <v>516</v>
      </c>
      <c r="D102" s="48" t="s">
        <v>517</v>
      </c>
      <c r="E102" s="81" t="s">
        <v>518</v>
      </c>
      <c r="F102" s="88">
        <v>43868</v>
      </c>
      <c r="G102" s="31">
        <v>616537000</v>
      </c>
      <c r="H102" s="21" t="s">
        <v>492</v>
      </c>
      <c r="I102" s="82"/>
      <c r="J102" s="82"/>
      <c r="K102" s="94">
        <v>43871</v>
      </c>
      <c r="L102" s="47">
        <v>44196</v>
      </c>
      <c r="M102" s="48" t="str">
        <f t="shared" si="2"/>
        <v>72%</v>
      </c>
      <c r="O102"/>
    </row>
    <row r="103" spans="1:15" s="50" customFormat="1" ht="102" customHeight="1" x14ac:dyDescent="0.25">
      <c r="A103" s="54" t="s">
        <v>519</v>
      </c>
      <c r="B103" s="56" t="s">
        <v>124</v>
      </c>
      <c r="C103" s="104" t="s">
        <v>151</v>
      </c>
      <c r="D103" s="48" t="s">
        <v>211</v>
      </c>
      <c r="E103" s="81" t="s">
        <v>520</v>
      </c>
      <c r="F103" s="88">
        <v>43868</v>
      </c>
      <c r="G103" s="31">
        <v>66000000</v>
      </c>
      <c r="H103" s="21" t="s">
        <v>492</v>
      </c>
      <c r="I103" s="82"/>
      <c r="J103" s="82"/>
      <c r="K103" s="94">
        <v>43871</v>
      </c>
      <c r="L103" s="47">
        <v>44196</v>
      </c>
      <c r="M103" s="48" t="str">
        <f t="shared" si="2"/>
        <v>72%</v>
      </c>
      <c r="O103"/>
    </row>
    <row r="104" spans="1:15" s="50" customFormat="1" ht="102" customHeight="1" x14ac:dyDescent="0.25">
      <c r="A104" s="54" t="s">
        <v>521</v>
      </c>
      <c r="B104" s="56" t="s">
        <v>490</v>
      </c>
      <c r="C104" s="104" t="s">
        <v>522</v>
      </c>
      <c r="D104" s="48" t="s">
        <v>197</v>
      </c>
      <c r="E104" s="81" t="s">
        <v>523</v>
      </c>
      <c r="F104" s="88">
        <v>43868</v>
      </c>
      <c r="G104" s="31">
        <v>83950000</v>
      </c>
      <c r="H104" s="21" t="s">
        <v>492</v>
      </c>
      <c r="I104" s="82"/>
      <c r="J104" s="82"/>
      <c r="K104" s="94">
        <v>43872</v>
      </c>
      <c r="L104" s="47">
        <v>44196</v>
      </c>
      <c r="M104" s="48" t="str">
        <f t="shared" si="2"/>
        <v>72%</v>
      </c>
      <c r="O104"/>
    </row>
    <row r="105" spans="1:15" s="50" customFormat="1" ht="102" customHeight="1" x14ac:dyDescent="0.25">
      <c r="A105" s="54" t="s">
        <v>524</v>
      </c>
      <c r="B105" s="56" t="s">
        <v>246</v>
      </c>
      <c r="C105" s="104" t="s">
        <v>525</v>
      </c>
      <c r="D105" s="48" t="s">
        <v>526</v>
      </c>
      <c r="E105" s="81" t="s">
        <v>527</v>
      </c>
      <c r="F105" s="88">
        <v>43871</v>
      </c>
      <c r="G105" s="31">
        <v>57750000</v>
      </c>
      <c r="H105" s="21" t="s">
        <v>528</v>
      </c>
      <c r="I105" s="82"/>
      <c r="J105" s="82"/>
      <c r="K105" s="94">
        <v>43871</v>
      </c>
      <c r="L105" s="47">
        <v>44190</v>
      </c>
      <c r="M105" s="48" t="str">
        <f t="shared" si="2"/>
        <v>73%</v>
      </c>
      <c r="O105"/>
    </row>
    <row r="106" spans="1:15" s="50" customFormat="1" ht="102" customHeight="1" x14ac:dyDescent="0.25">
      <c r="A106" s="54" t="s">
        <v>529</v>
      </c>
      <c r="B106" s="56" t="s">
        <v>73</v>
      </c>
      <c r="C106" s="104" t="s">
        <v>51</v>
      </c>
      <c r="D106" s="48" t="s">
        <v>70</v>
      </c>
      <c r="E106" s="81" t="s">
        <v>530</v>
      </c>
      <c r="F106" s="88">
        <v>43871</v>
      </c>
      <c r="G106" s="31">
        <v>4180000000</v>
      </c>
      <c r="H106" s="21" t="s">
        <v>531</v>
      </c>
      <c r="I106" s="82"/>
      <c r="J106" s="82"/>
      <c r="K106" s="94">
        <v>43871</v>
      </c>
      <c r="L106" s="47">
        <v>44196</v>
      </c>
      <c r="M106" s="48" t="str">
        <f t="shared" si="2"/>
        <v>72%</v>
      </c>
      <c r="O106"/>
    </row>
    <row r="107" spans="1:15" s="50" customFormat="1" ht="102" customHeight="1" x14ac:dyDescent="0.25">
      <c r="A107" s="54" t="s">
        <v>532</v>
      </c>
      <c r="B107" s="56" t="s">
        <v>244</v>
      </c>
      <c r="C107" s="104" t="s">
        <v>533</v>
      </c>
      <c r="D107" s="48" t="s">
        <v>534</v>
      </c>
      <c r="E107" s="81" t="s">
        <v>535</v>
      </c>
      <c r="F107" s="88">
        <v>43871</v>
      </c>
      <c r="G107" s="31">
        <v>3290983051</v>
      </c>
      <c r="H107" s="21" t="s">
        <v>536</v>
      </c>
      <c r="I107" s="58" t="s">
        <v>1017</v>
      </c>
      <c r="J107" s="82"/>
      <c r="K107" s="94">
        <v>43872</v>
      </c>
      <c r="L107" s="47">
        <v>44027</v>
      </c>
      <c r="M107" s="48" t="str">
        <f t="shared" si="2"/>
        <v>100%</v>
      </c>
      <c r="O107"/>
    </row>
    <row r="108" spans="1:15" s="50" customFormat="1" ht="102" customHeight="1" x14ac:dyDescent="0.25">
      <c r="A108" s="54" t="s">
        <v>537</v>
      </c>
      <c r="B108" s="56" t="s">
        <v>417</v>
      </c>
      <c r="C108" s="104" t="s">
        <v>538</v>
      </c>
      <c r="D108" s="48" t="s">
        <v>539</v>
      </c>
      <c r="E108" s="81" t="s">
        <v>540</v>
      </c>
      <c r="F108" s="88">
        <v>43872</v>
      </c>
      <c r="G108" s="31">
        <v>13500000</v>
      </c>
      <c r="H108" s="21" t="s">
        <v>473</v>
      </c>
      <c r="I108" s="82"/>
      <c r="J108" s="82"/>
      <c r="K108" s="94">
        <v>43873</v>
      </c>
      <c r="L108" s="47">
        <v>43993</v>
      </c>
      <c r="M108" s="48" t="str">
        <f t="shared" si="2"/>
        <v>100%</v>
      </c>
      <c r="O108"/>
    </row>
    <row r="109" spans="1:15" s="50" customFormat="1" ht="102" customHeight="1" x14ac:dyDescent="0.25">
      <c r="A109" s="54" t="s">
        <v>541</v>
      </c>
      <c r="B109" s="56" t="s">
        <v>417</v>
      </c>
      <c r="C109" s="104" t="s">
        <v>542</v>
      </c>
      <c r="D109" s="48" t="s">
        <v>543</v>
      </c>
      <c r="E109" s="81" t="s">
        <v>472</v>
      </c>
      <c r="F109" s="88">
        <v>43872</v>
      </c>
      <c r="G109" s="31">
        <v>18000000</v>
      </c>
      <c r="H109" s="21" t="s">
        <v>212</v>
      </c>
      <c r="I109" s="82"/>
      <c r="J109" s="82"/>
      <c r="K109" s="94">
        <v>43873</v>
      </c>
      <c r="L109" s="47">
        <v>43993</v>
      </c>
      <c r="M109" s="48" t="str">
        <f t="shared" si="2"/>
        <v>100%</v>
      </c>
      <c r="O109"/>
    </row>
    <row r="110" spans="1:15" s="50" customFormat="1" ht="102" customHeight="1" x14ac:dyDescent="0.25">
      <c r="A110" s="54" t="s">
        <v>544</v>
      </c>
      <c r="B110" s="56" t="s">
        <v>124</v>
      </c>
      <c r="C110" s="104" t="s">
        <v>545</v>
      </c>
      <c r="D110" s="48" t="s">
        <v>198</v>
      </c>
      <c r="E110" s="81" t="s">
        <v>546</v>
      </c>
      <c r="F110" s="88">
        <v>43874</v>
      </c>
      <c r="G110" s="31">
        <v>99000000</v>
      </c>
      <c r="H110" s="21" t="s">
        <v>547</v>
      </c>
      <c r="I110" s="82"/>
      <c r="J110" s="82"/>
      <c r="K110" s="94">
        <v>43874</v>
      </c>
      <c r="L110" s="47">
        <v>44196</v>
      </c>
      <c r="M110" s="48" t="str">
        <f t="shared" si="2"/>
        <v>71%</v>
      </c>
      <c r="O110"/>
    </row>
    <row r="111" spans="1:15" s="50" customFormat="1" ht="102" customHeight="1" x14ac:dyDescent="0.25">
      <c r="A111" s="54" t="s">
        <v>548</v>
      </c>
      <c r="B111" s="56" t="s">
        <v>462</v>
      </c>
      <c r="C111" s="104" t="s">
        <v>549</v>
      </c>
      <c r="D111" s="48" t="s">
        <v>184</v>
      </c>
      <c r="E111" s="81" t="s">
        <v>550</v>
      </c>
      <c r="F111" s="88">
        <v>43875</v>
      </c>
      <c r="G111" s="31">
        <v>830956608</v>
      </c>
      <c r="H111" s="21" t="s">
        <v>551</v>
      </c>
      <c r="I111" s="82"/>
      <c r="J111" s="82"/>
      <c r="K111" s="94">
        <v>43875</v>
      </c>
      <c r="L111" s="47">
        <v>44165</v>
      </c>
      <c r="M111" s="48" t="str">
        <f t="shared" si="2"/>
        <v>79%</v>
      </c>
      <c r="O111"/>
    </row>
    <row r="112" spans="1:15" s="50" customFormat="1" ht="102" customHeight="1" x14ac:dyDescent="0.25">
      <c r="A112" s="54" t="s">
        <v>552</v>
      </c>
      <c r="B112" s="56" t="s">
        <v>462</v>
      </c>
      <c r="C112" s="104" t="s">
        <v>553</v>
      </c>
      <c r="D112" s="48" t="s">
        <v>193</v>
      </c>
      <c r="E112" s="81" t="s">
        <v>554</v>
      </c>
      <c r="F112" s="88">
        <v>43875</v>
      </c>
      <c r="G112" s="31">
        <v>230000000</v>
      </c>
      <c r="H112" s="21" t="s">
        <v>128</v>
      </c>
      <c r="I112" s="82"/>
      <c r="J112" s="82"/>
      <c r="K112" s="94">
        <v>43876</v>
      </c>
      <c r="L112" s="47">
        <v>44135</v>
      </c>
      <c r="M112" s="48" t="str">
        <f t="shared" si="2"/>
        <v>88%</v>
      </c>
      <c r="O112"/>
    </row>
    <row r="113" spans="1:15" s="50" customFormat="1" ht="102" customHeight="1" x14ac:dyDescent="0.25">
      <c r="A113" s="54" t="s">
        <v>555</v>
      </c>
      <c r="B113" s="56" t="s">
        <v>462</v>
      </c>
      <c r="C113" s="104" t="s">
        <v>556</v>
      </c>
      <c r="D113" s="48" t="s">
        <v>194</v>
      </c>
      <c r="E113" s="81" t="s">
        <v>557</v>
      </c>
      <c r="F113" s="88">
        <v>43875</v>
      </c>
      <c r="G113" s="31">
        <v>598949996</v>
      </c>
      <c r="H113" s="21" t="s">
        <v>61</v>
      </c>
      <c r="I113" s="58" t="s">
        <v>1027</v>
      </c>
      <c r="J113" s="82"/>
      <c r="K113" s="94">
        <v>43875</v>
      </c>
      <c r="L113" s="47">
        <v>44165</v>
      </c>
      <c r="M113" s="48" t="str">
        <f t="shared" si="2"/>
        <v>79%</v>
      </c>
      <c r="O113"/>
    </row>
    <row r="114" spans="1:15" s="50" customFormat="1" ht="102" customHeight="1" x14ac:dyDescent="0.25">
      <c r="A114" s="54" t="s">
        <v>558</v>
      </c>
      <c r="B114" s="56" t="s">
        <v>244</v>
      </c>
      <c r="C114" s="104" t="s">
        <v>559</v>
      </c>
      <c r="D114" s="48" t="s">
        <v>207</v>
      </c>
      <c r="E114" s="81" t="s">
        <v>560</v>
      </c>
      <c r="F114" s="88">
        <v>43875</v>
      </c>
      <c r="G114" s="31">
        <v>51673440</v>
      </c>
      <c r="H114" s="21" t="s">
        <v>561</v>
      </c>
      <c r="I114" s="82"/>
      <c r="J114" s="82"/>
      <c r="K114" s="94">
        <v>43875</v>
      </c>
      <c r="L114" s="47">
        <v>44196</v>
      </c>
      <c r="M114" s="48" t="str">
        <f t="shared" si="2"/>
        <v>71%</v>
      </c>
      <c r="O114"/>
    </row>
    <row r="115" spans="1:15" s="50" customFormat="1" ht="102" customHeight="1" x14ac:dyDescent="0.25">
      <c r="A115" s="54" t="s">
        <v>562</v>
      </c>
      <c r="B115" s="56" t="s">
        <v>91</v>
      </c>
      <c r="C115" s="104" t="s">
        <v>563</v>
      </c>
      <c r="D115" s="48" t="s">
        <v>114</v>
      </c>
      <c r="E115" s="81" t="s">
        <v>564</v>
      </c>
      <c r="F115" s="88">
        <v>43878</v>
      </c>
      <c r="G115" s="31">
        <v>21000000</v>
      </c>
      <c r="H115" s="21" t="s">
        <v>565</v>
      </c>
      <c r="I115" s="82"/>
      <c r="J115" s="82"/>
      <c r="K115" s="94">
        <v>43879</v>
      </c>
      <c r="L115" s="47">
        <v>44244</v>
      </c>
      <c r="M115" s="48" t="str">
        <f t="shared" si="2"/>
        <v>62%</v>
      </c>
      <c r="O115"/>
    </row>
    <row r="116" spans="1:15" s="50" customFormat="1" ht="102" customHeight="1" x14ac:dyDescent="0.25">
      <c r="A116" s="54" t="s">
        <v>566</v>
      </c>
      <c r="B116" s="56" t="s">
        <v>567</v>
      </c>
      <c r="C116" s="104" t="s">
        <v>568</v>
      </c>
      <c r="D116" s="48" t="s">
        <v>183</v>
      </c>
      <c r="E116" s="81" t="s">
        <v>569</v>
      </c>
      <c r="F116" s="88">
        <v>43878</v>
      </c>
      <c r="G116" s="31">
        <v>900000000</v>
      </c>
      <c r="H116" s="21" t="s">
        <v>570</v>
      </c>
      <c r="I116" s="82"/>
      <c r="J116" s="82"/>
      <c r="K116" s="94">
        <v>43878</v>
      </c>
      <c r="L116" s="47">
        <v>44196</v>
      </c>
      <c r="M116" s="48" t="str">
        <f t="shared" si="2"/>
        <v>71%</v>
      </c>
      <c r="O116"/>
    </row>
    <row r="117" spans="1:15" s="50" customFormat="1" ht="102" customHeight="1" x14ac:dyDescent="0.25">
      <c r="A117" s="54" t="s">
        <v>571</v>
      </c>
      <c r="B117" s="56" t="s">
        <v>244</v>
      </c>
      <c r="C117" s="104" t="s">
        <v>50</v>
      </c>
      <c r="D117" s="48" t="s">
        <v>174</v>
      </c>
      <c r="E117" s="81" t="s">
        <v>572</v>
      </c>
      <c r="F117" s="88">
        <v>43878</v>
      </c>
      <c r="G117" s="31">
        <v>22005000</v>
      </c>
      <c r="H117" s="21" t="s">
        <v>570</v>
      </c>
      <c r="I117" s="82"/>
      <c r="J117" s="82"/>
      <c r="K117" s="94">
        <v>43878</v>
      </c>
      <c r="L117" s="47">
        <v>44196</v>
      </c>
      <c r="M117" s="48" t="str">
        <f t="shared" si="2"/>
        <v>71%</v>
      </c>
      <c r="O117"/>
    </row>
    <row r="118" spans="1:15" s="50" customFormat="1" ht="102" customHeight="1" x14ac:dyDescent="0.25">
      <c r="A118" s="54" t="s">
        <v>573</v>
      </c>
      <c r="B118" s="56" t="s">
        <v>91</v>
      </c>
      <c r="C118" s="104" t="s">
        <v>574</v>
      </c>
      <c r="D118" s="48" t="s">
        <v>575</v>
      </c>
      <c r="E118" s="81" t="s">
        <v>576</v>
      </c>
      <c r="F118" s="88">
        <v>43879</v>
      </c>
      <c r="G118" s="31">
        <v>60000000</v>
      </c>
      <c r="H118" s="21" t="s">
        <v>216</v>
      </c>
      <c r="I118" s="82"/>
      <c r="J118" s="82"/>
      <c r="K118" s="94">
        <v>43880</v>
      </c>
      <c r="L118" s="47">
        <v>44183</v>
      </c>
      <c r="M118" s="48" t="str">
        <f t="shared" si="2"/>
        <v>74%</v>
      </c>
      <c r="O118"/>
    </row>
    <row r="119" spans="1:15" s="50" customFormat="1" ht="102" customHeight="1" x14ac:dyDescent="0.25">
      <c r="A119" s="54" t="s">
        <v>577</v>
      </c>
      <c r="B119" s="56" t="s">
        <v>82</v>
      </c>
      <c r="C119" s="104" t="s">
        <v>578</v>
      </c>
      <c r="D119" s="48" t="s">
        <v>579</v>
      </c>
      <c r="E119" s="81" t="s">
        <v>580</v>
      </c>
      <c r="F119" s="88">
        <v>43879</v>
      </c>
      <c r="G119" s="31">
        <v>709986</v>
      </c>
      <c r="H119" s="21" t="s">
        <v>581</v>
      </c>
      <c r="I119" s="82"/>
      <c r="J119" s="82"/>
      <c r="K119" s="94">
        <v>43879</v>
      </c>
      <c r="L119" s="47">
        <v>44060</v>
      </c>
      <c r="M119" s="48" t="str">
        <f t="shared" si="2"/>
        <v>100%</v>
      </c>
      <c r="O119"/>
    </row>
    <row r="120" spans="1:15" s="50" customFormat="1" ht="102" customHeight="1" x14ac:dyDescent="0.25">
      <c r="A120" s="54" t="s">
        <v>582</v>
      </c>
      <c r="B120" s="56" t="s">
        <v>583</v>
      </c>
      <c r="C120" s="104" t="s">
        <v>47</v>
      </c>
      <c r="D120" s="48" t="s">
        <v>192</v>
      </c>
      <c r="E120" s="81" t="s">
        <v>584</v>
      </c>
      <c r="F120" s="88">
        <v>43880</v>
      </c>
      <c r="G120" s="31">
        <v>341975065</v>
      </c>
      <c r="H120" s="21" t="s">
        <v>62</v>
      </c>
      <c r="I120" s="58" t="s">
        <v>1026</v>
      </c>
      <c r="J120" s="82"/>
      <c r="K120" s="94">
        <v>43879</v>
      </c>
      <c r="L120" s="47">
        <v>44108</v>
      </c>
      <c r="M120" s="48" t="str">
        <f t="shared" si="2"/>
        <v>98%</v>
      </c>
      <c r="O120"/>
    </row>
    <row r="121" spans="1:15" s="50" customFormat="1" ht="102" customHeight="1" x14ac:dyDescent="0.25">
      <c r="A121" s="54" t="s">
        <v>585</v>
      </c>
      <c r="B121" s="56" t="s">
        <v>586</v>
      </c>
      <c r="C121" s="104" t="s">
        <v>587</v>
      </c>
      <c r="D121" s="48" t="s">
        <v>196</v>
      </c>
      <c r="E121" s="81" t="s">
        <v>588</v>
      </c>
      <c r="F121" s="88">
        <v>43881</v>
      </c>
      <c r="G121" s="31">
        <v>18645029</v>
      </c>
      <c r="H121" s="21" t="s">
        <v>216</v>
      </c>
      <c r="I121" s="82"/>
      <c r="J121" s="82"/>
      <c r="K121" s="94">
        <v>43882</v>
      </c>
      <c r="L121" s="47">
        <v>44185</v>
      </c>
      <c r="M121" s="48" t="str">
        <f t="shared" si="2"/>
        <v>73%</v>
      </c>
      <c r="O121"/>
    </row>
    <row r="122" spans="1:15" s="50" customFormat="1" ht="102" customHeight="1" x14ac:dyDescent="0.25">
      <c r="A122" s="54" t="s">
        <v>589</v>
      </c>
      <c r="B122" s="56" t="s">
        <v>586</v>
      </c>
      <c r="C122" s="104" t="s">
        <v>590</v>
      </c>
      <c r="D122" s="48" t="s">
        <v>195</v>
      </c>
      <c r="E122" s="81" t="s">
        <v>588</v>
      </c>
      <c r="F122" s="88">
        <v>43881</v>
      </c>
      <c r="G122" s="31">
        <v>18645029</v>
      </c>
      <c r="H122" s="21" t="s">
        <v>216</v>
      </c>
      <c r="I122" s="82"/>
      <c r="J122" s="82"/>
      <c r="K122" s="94">
        <v>43882</v>
      </c>
      <c r="L122" s="47">
        <v>44185</v>
      </c>
      <c r="M122" s="48" t="str">
        <f t="shared" si="2"/>
        <v>73%</v>
      </c>
      <c r="O122"/>
    </row>
    <row r="123" spans="1:15" s="50" customFormat="1" ht="102" customHeight="1" x14ac:dyDescent="0.25">
      <c r="A123" s="54" t="s">
        <v>591</v>
      </c>
      <c r="B123" s="56" t="s">
        <v>462</v>
      </c>
      <c r="C123" s="104" t="s">
        <v>592</v>
      </c>
      <c r="D123" s="48" t="s">
        <v>189</v>
      </c>
      <c r="E123" s="81" t="s">
        <v>593</v>
      </c>
      <c r="F123" s="88">
        <v>43881</v>
      </c>
      <c r="G123" s="31">
        <v>277200000</v>
      </c>
      <c r="H123" s="21" t="s">
        <v>594</v>
      </c>
      <c r="I123" s="82"/>
      <c r="J123" s="82"/>
      <c r="K123" s="94">
        <v>43881</v>
      </c>
      <c r="L123" s="47">
        <v>44165</v>
      </c>
      <c r="M123" s="48" t="str">
        <f t="shared" si="2"/>
        <v>79%</v>
      </c>
      <c r="O123"/>
    </row>
    <row r="124" spans="1:15" s="50" customFormat="1" ht="102" customHeight="1" x14ac:dyDescent="0.25">
      <c r="A124" s="54" t="s">
        <v>595</v>
      </c>
      <c r="B124" s="56" t="s">
        <v>74</v>
      </c>
      <c r="C124" s="104" t="s">
        <v>596</v>
      </c>
      <c r="D124" s="48" t="s">
        <v>597</v>
      </c>
      <c r="E124" s="81" t="s">
        <v>598</v>
      </c>
      <c r="F124" s="88">
        <v>43881</v>
      </c>
      <c r="G124" s="31">
        <v>40000000</v>
      </c>
      <c r="H124" s="21" t="s">
        <v>216</v>
      </c>
      <c r="I124" s="82"/>
      <c r="J124" s="82"/>
      <c r="K124" s="94">
        <v>43882</v>
      </c>
      <c r="L124" s="47">
        <v>44185</v>
      </c>
      <c r="M124" s="48" t="str">
        <f t="shared" si="2"/>
        <v>73%</v>
      </c>
      <c r="O124"/>
    </row>
    <row r="125" spans="1:15" s="50" customFormat="1" ht="102" customHeight="1" x14ac:dyDescent="0.25">
      <c r="A125" s="54" t="s">
        <v>599</v>
      </c>
      <c r="B125" s="56" t="s">
        <v>490</v>
      </c>
      <c r="C125" s="104" t="s">
        <v>600</v>
      </c>
      <c r="D125" s="48" t="s">
        <v>155</v>
      </c>
      <c r="E125" s="81" t="s">
        <v>601</v>
      </c>
      <c r="F125" s="88">
        <v>43881</v>
      </c>
      <c r="G125" s="31">
        <v>293653325</v>
      </c>
      <c r="H125" s="21" t="s">
        <v>602</v>
      </c>
      <c r="I125" s="82"/>
      <c r="J125" s="82"/>
      <c r="K125" s="94">
        <v>43882</v>
      </c>
      <c r="L125" s="47">
        <v>44012</v>
      </c>
      <c r="M125" s="48" t="str">
        <f t="shared" si="2"/>
        <v>100%</v>
      </c>
      <c r="O125"/>
    </row>
    <row r="126" spans="1:15" s="50" customFormat="1" ht="102" customHeight="1" x14ac:dyDescent="0.25">
      <c r="A126" s="54" t="s">
        <v>603</v>
      </c>
      <c r="B126" s="56" t="s">
        <v>82</v>
      </c>
      <c r="C126" s="104" t="s">
        <v>604</v>
      </c>
      <c r="D126" s="48" t="s">
        <v>71</v>
      </c>
      <c r="E126" s="81" t="s">
        <v>605</v>
      </c>
      <c r="F126" s="88">
        <v>43882</v>
      </c>
      <c r="G126" s="31">
        <v>48000000</v>
      </c>
      <c r="H126" s="21" t="s">
        <v>216</v>
      </c>
      <c r="I126" s="82"/>
      <c r="J126" s="82"/>
      <c r="K126" s="94">
        <v>43882</v>
      </c>
      <c r="L126" s="47">
        <v>44247</v>
      </c>
      <c r="M126" s="48" t="str">
        <f t="shared" si="2"/>
        <v>61%</v>
      </c>
      <c r="O126"/>
    </row>
    <row r="127" spans="1:15" s="50" customFormat="1" ht="102" customHeight="1" x14ac:dyDescent="0.25">
      <c r="A127" s="54" t="s">
        <v>606</v>
      </c>
      <c r="B127" s="56" t="s">
        <v>583</v>
      </c>
      <c r="C127" s="104" t="s">
        <v>607</v>
      </c>
      <c r="D127" s="48" t="s">
        <v>608</v>
      </c>
      <c r="E127" s="81" t="s">
        <v>609</v>
      </c>
      <c r="F127" s="88">
        <v>43886</v>
      </c>
      <c r="G127" s="31">
        <v>18666000</v>
      </c>
      <c r="H127" s="21" t="s">
        <v>610</v>
      </c>
      <c r="I127" s="82"/>
      <c r="J127" s="82"/>
      <c r="K127" s="94">
        <v>43887</v>
      </c>
      <c r="L127" s="47">
        <v>44196</v>
      </c>
      <c r="M127" s="48" t="str">
        <f t="shared" si="2"/>
        <v>70%</v>
      </c>
      <c r="O127"/>
    </row>
    <row r="128" spans="1:15" s="50" customFormat="1" ht="102" customHeight="1" x14ac:dyDescent="0.25">
      <c r="A128" s="54" t="s">
        <v>611</v>
      </c>
      <c r="B128" s="56" t="s">
        <v>244</v>
      </c>
      <c r="C128" s="104" t="s">
        <v>612</v>
      </c>
      <c r="D128" s="48" t="s">
        <v>202</v>
      </c>
      <c r="E128" s="81" t="s">
        <v>613</v>
      </c>
      <c r="F128" s="88">
        <v>43886</v>
      </c>
      <c r="G128" s="31">
        <v>1107625205</v>
      </c>
      <c r="H128" s="21" t="s">
        <v>216</v>
      </c>
      <c r="I128" s="82"/>
      <c r="J128" s="82"/>
      <c r="K128" s="94">
        <v>43887</v>
      </c>
      <c r="L128" s="47">
        <v>44190</v>
      </c>
      <c r="M128" s="48" t="str">
        <f t="shared" si="2"/>
        <v>72%</v>
      </c>
      <c r="O128"/>
    </row>
    <row r="129" spans="1:15" s="50" customFormat="1" ht="102" customHeight="1" x14ac:dyDescent="0.25">
      <c r="A129" s="54" t="s">
        <v>614</v>
      </c>
      <c r="B129" s="56" t="s">
        <v>82</v>
      </c>
      <c r="C129" s="104" t="s">
        <v>600</v>
      </c>
      <c r="D129" s="48" t="s">
        <v>155</v>
      </c>
      <c r="E129" s="81" t="s">
        <v>615</v>
      </c>
      <c r="F129" s="88">
        <v>43886</v>
      </c>
      <c r="G129" s="31">
        <v>42957600</v>
      </c>
      <c r="H129" s="21" t="s">
        <v>216</v>
      </c>
      <c r="I129" s="82"/>
      <c r="J129" s="82"/>
      <c r="K129" s="94">
        <v>43889</v>
      </c>
      <c r="L129" s="47">
        <v>44192</v>
      </c>
      <c r="M129" s="48" t="str">
        <f t="shared" si="2"/>
        <v>71%</v>
      </c>
      <c r="O129"/>
    </row>
    <row r="130" spans="1:15" s="50" customFormat="1" ht="102" customHeight="1" x14ac:dyDescent="0.25">
      <c r="A130" s="54" t="s">
        <v>616</v>
      </c>
      <c r="B130" s="56" t="s">
        <v>583</v>
      </c>
      <c r="C130" s="104" t="s">
        <v>617</v>
      </c>
      <c r="D130" s="48" t="s">
        <v>618</v>
      </c>
      <c r="E130" s="81" t="s">
        <v>619</v>
      </c>
      <c r="F130" s="88">
        <v>43888</v>
      </c>
      <c r="G130" s="31">
        <v>40000000</v>
      </c>
      <c r="H130" s="22" t="s">
        <v>216</v>
      </c>
      <c r="I130" s="82"/>
      <c r="J130" s="82"/>
      <c r="K130" s="94">
        <v>43889</v>
      </c>
      <c r="L130" s="47">
        <v>44192</v>
      </c>
      <c r="M130" s="48" t="str">
        <f t="shared" si="2"/>
        <v>71%</v>
      </c>
      <c r="O130"/>
    </row>
    <row r="131" spans="1:15" s="50" customFormat="1" ht="102" customHeight="1" x14ac:dyDescent="0.25">
      <c r="A131" s="54" t="s">
        <v>620</v>
      </c>
      <c r="B131" s="56" t="s">
        <v>113</v>
      </c>
      <c r="C131" s="104" t="s">
        <v>621</v>
      </c>
      <c r="D131" s="48" t="s">
        <v>622</v>
      </c>
      <c r="E131" s="81" t="s">
        <v>605</v>
      </c>
      <c r="F131" s="88">
        <v>43888</v>
      </c>
      <c r="G131" s="31">
        <v>48000000</v>
      </c>
      <c r="H131" s="22" t="s">
        <v>216</v>
      </c>
      <c r="I131" s="82"/>
      <c r="J131" s="82"/>
      <c r="K131" s="94">
        <v>43891</v>
      </c>
      <c r="L131" s="47">
        <v>44196</v>
      </c>
      <c r="M131" s="48" t="str">
        <f t="shared" si="2"/>
        <v>70%</v>
      </c>
      <c r="O131"/>
    </row>
    <row r="132" spans="1:15" s="50" customFormat="1" ht="102" customHeight="1" x14ac:dyDescent="0.25">
      <c r="A132" s="54" t="s">
        <v>623</v>
      </c>
      <c r="B132" s="56" t="s">
        <v>124</v>
      </c>
      <c r="C132" s="104" t="s">
        <v>624</v>
      </c>
      <c r="D132" s="48" t="s">
        <v>625</v>
      </c>
      <c r="E132" s="81" t="s">
        <v>626</v>
      </c>
      <c r="F132" s="88">
        <v>43888</v>
      </c>
      <c r="G132" s="31">
        <v>57750000</v>
      </c>
      <c r="H132" s="22" t="s">
        <v>216</v>
      </c>
      <c r="I132" s="82"/>
      <c r="J132" s="82"/>
      <c r="K132" s="94">
        <v>43889</v>
      </c>
      <c r="L132" s="47">
        <v>44192</v>
      </c>
      <c r="M132" s="48" t="str">
        <f t="shared" si="2"/>
        <v>71%</v>
      </c>
      <c r="O132"/>
    </row>
    <row r="133" spans="1:15" s="50" customFormat="1" ht="102" customHeight="1" x14ac:dyDescent="0.25">
      <c r="A133" s="54" t="s">
        <v>627</v>
      </c>
      <c r="B133" s="56" t="s">
        <v>583</v>
      </c>
      <c r="C133" s="104" t="s">
        <v>628</v>
      </c>
      <c r="D133" s="48" t="s">
        <v>629</v>
      </c>
      <c r="E133" s="81" t="s">
        <v>619</v>
      </c>
      <c r="F133" s="88">
        <v>43888</v>
      </c>
      <c r="G133" s="31">
        <v>40000000</v>
      </c>
      <c r="H133" s="22" t="s">
        <v>216</v>
      </c>
      <c r="I133" s="82"/>
      <c r="J133" s="82"/>
      <c r="K133" s="94">
        <v>43891</v>
      </c>
      <c r="L133" s="47">
        <v>44196</v>
      </c>
      <c r="M133" s="48" t="str">
        <f t="shared" si="2"/>
        <v>70%</v>
      </c>
      <c r="O133"/>
    </row>
    <row r="134" spans="1:15" s="50" customFormat="1" ht="102" customHeight="1" x14ac:dyDescent="0.25">
      <c r="A134" s="54" t="s">
        <v>630</v>
      </c>
      <c r="B134" s="56" t="s">
        <v>490</v>
      </c>
      <c r="C134" s="104" t="s">
        <v>631</v>
      </c>
      <c r="D134" s="48" t="s">
        <v>177</v>
      </c>
      <c r="E134" s="81" t="s">
        <v>632</v>
      </c>
      <c r="F134" s="88">
        <v>43889</v>
      </c>
      <c r="G134" s="31">
        <v>36533000</v>
      </c>
      <c r="H134" s="22" t="s">
        <v>216</v>
      </c>
      <c r="I134" s="82"/>
      <c r="J134" s="82"/>
      <c r="K134" s="94">
        <v>43891</v>
      </c>
      <c r="L134" s="47">
        <v>44195</v>
      </c>
      <c r="M134" s="48" t="str">
        <f t="shared" si="2"/>
        <v>70%</v>
      </c>
      <c r="O134"/>
    </row>
    <row r="135" spans="1:15" s="50" customFormat="1" ht="102" customHeight="1" x14ac:dyDescent="0.25">
      <c r="A135" s="54" t="s">
        <v>633</v>
      </c>
      <c r="B135" s="56" t="s">
        <v>73</v>
      </c>
      <c r="C135" s="104" t="s">
        <v>634</v>
      </c>
      <c r="D135" s="48" t="s">
        <v>224</v>
      </c>
      <c r="E135" s="81" t="s">
        <v>635</v>
      </c>
      <c r="F135" s="88">
        <v>43889</v>
      </c>
      <c r="G135" s="31">
        <v>1560637500</v>
      </c>
      <c r="H135" s="22" t="s">
        <v>216</v>
      </c>
      <c r="I135" s="82"/>
      <c r="J135" s="82"/>
      <c r="K135" s="94">
        <v>43891</v>
      </c>
      <c r="L135" s="47">
        <v>44196</v>
      </c>
      <c r="M135" s="48" t="str">
        <f t="shared" si="2"/>
        <v>70%</v>
      </c>
      <c r="O135"/>
    </row>
    <row r="136" spans="1:15" s="50" customFormat="1" ht="102" customHeight="1" x14ac:dyDescent="0.25">
      <c r="A136" s="54" t="s">
        <v>636</v>
      </c>
      <c r="B136" s="56" t="s">
        <v>244</v>
      </c>
      <c r="C136" s="104" t="s">
        <v>637</v>
      </c>
      <c r="D136" s="48" t="s">
        <v>164</v>
      </c>
      <c r="E136" s="81" t="s">
        <v>638</v>
      </c>
      <c r="F136" s="88">
        <v>43889</v>
      </c>
      <c r="G136" s="31">
        <v>655000000</v>
      </c>
      <c r="H136" s="22" t="s">
        <v>216</v>
      </c>
      <c r="I136" s="82"/>
      <c r="J136" s="82"/>
      <c r="K136" s="94">
        <v>43891</v>
      </c>
      <c r="L136" s="47">
        <v>44196</v>
      </c>
      <c r="M136" s="48" t="str">
        <f t="shared" si="2"/>
        <v>70%</v>
      </c>
      <c r="O136"/>
    </row>
    <row r="137" spans="1:15" s="50" customFormat="1" ht="102" customHeight="1" x14ac:dyDescent="0.25">
      <c r="A137" s="54" t="s">
        <v>639</v>
      </c>
      <c r="B137" s="56" t="s">
        <v>73</v>
      </c>
      <c r="C137" s="104" t="s">
        <v>51</v>
      </c>
      <c r="D137" s="48" t="s">
        <v>70</v>
      </c>
      <c r="E137" s="81" t="s">
        <v>640</v>
      </c>
      <c r="F137" s="88">
        <v>43889</v>
      </c>
      <c r="G137" s="31">
        <v>900584162</v>
      </c>
      <c r="H137" s="22" t="s">
        <v>216</v>
      </c>
      <c r="I137" s="82"/>
      <c r="J137" s="82"/>
      <c r="K137" s="94">
        <v>43892</v>
      </c>
      <c r="L137" s="47">
        <v>44196</v>
      </c>
      <c r="M137" s="48" t="str">
        <f t="shared" si="2"/>
        <v>70%</v>
      </c>
      <c r="O137"/>
    </row>
    <row r="138" spans="1:15" s="50" customFormat="1" ht="102" customHeight="1" x14ac:dyDescent="0.25">
      <c r="A138" s="54" t="s">
        <v>641</v>
      </c>
      <c r="B138" s="56" t="s">
        <v>124</v>
      </c>
      <c r="C138" s="104" t="s">
        <v>642</v>
      </c>
      <c r="D138" s="48" t="s">
        <v>254</v>
      </c>
      <c r="E138" s="81" t="s">
        <v>643</v>
      </c>
      <c r="F138" s="88">
        <v>43889</v>
      </c>
      <c r="G138" s="31">
        <v>515508000</v>
      </c>
      <c r="H138" s="22" t="s">
        <v>216</v>
      </c>
      <c r="I138" s="82"/>
      <c r="J138" s="82"/>
      <c r="K138" s="94">
        <v>43892</v>
      </c>
      <c r="L138" s="47">
        <v>44196</v>
      </c>
      <c r="M138" s="48" t="str">
        <f t="shared" si="2"/>
        <v>70%</v>
      </c>
      <c r="O138"/>
    </row>
    <row r="139" spans="1:15" s="50" customFormat="1" ht="102" customHeight="1" x14ac:dyDescent="0.25">
      <c r="A139" s="54" t="s">
        <v>644</v>
      </c>
      <c r="B139" s="56" t="s">
        <v>82</v>
      </c>
      <c r="C139" s="104" t="s">
        <v>645</v>
      </c>
      <c r="D139" s="48" t="s">
        <v>167</v>
      </c>
      <c r="E139" s="81" t="s">
        <v>646</v>
      </c>
      <c r="F139" s="88">
        <v>43889</v>
      </c>
      <c r="G139" s="31">
        <v>49294560</v>
      </c>
      <c r="H139" s="22" t="s">
        <v>216</v>
      </c>
      <c r="I139" s="82"/>
      <c r="J139" s="82"/>
      <c r="K139" s="94">
        <v>43891</v>
      </c>
      <c r="L139" s="47">
        <v>44196</v>
      </c>
      <c r="M139" s="48" t="str">
        <f t="shared" si="2"/>
        <v>70%</v>
      </c>
      <c r="O139"/>
    </row>
    <row r="140" spans="1:15" s="50" customFormat="1" ht="102" customHeight="1" x14ac:dyDescent="0.25">
      <c r="A140" s="54" t="s">
        <v>647</v>
      </c>
      <c r="B140" s="56" t="s">
        <v>82</v>
      </c>
      <c r="C140" s="104" t="s">
        <v>648</v>
      </c>
      <c r="D140" s="48" t="s">
        <v>119</v>
      </c>
      <c r="E140" s="81" t="s">
        <v>649</v>
      </c>
      <c r="F140" s="88">
        <v>43889</v>
      </c>
      <c r="G140" s="31">
        <v>2164740</v>
      </c>
      <c r="H140" s="22" t="s">
        <v>650</v>
      </c>
      <c r="I140" s="82"/>
      <c r="J140" s="82"/>
      <c r="K140" s="94">
        <v>43891</v>
      </c>
      <c r="L140" s="47">
        <v>45351</v>
      </c>
      <c r="M140" s="48" t="str">
        <f t="shared" si="2"/>
        <v>15%</v>
      </c>
      <c r="O140"/>
    </row>
    <row r="141" spans="1:15" s="50" customFormat="1" ht="102" customHeight="1" x14ac:dyDescent="0.25">
      <c r="A141" s="54" t="s">
        <v>651</v>
      </c>
      <c r="B141" s="56" t="s">
        <v>82</v>
      </c>
      <c r="C141" s="104" t="s">
        <v>652</v>
      </c>
      <c r="D141" s="48" t="s">
        <v>653</v>
      </c>
      <c r="E141" s="81" t="s">
        <v>654</v>
      </c>
      <c r="F141" s="88">
        <v>43892</v>
      </c>
      <c r="G141" s="31">
        <v>2112462</v>
      </c>
      <c r="H141" s="22" t="s">
        <v>581</v>
      </c>
      <c r="I141" s="82"/>
      <c r="J141" s="82"/>
      <c r="K141" s="94">
        <v>43892</v>
      </c>
      <c r="L141" s="47">
        <v>44075</v>
      </c>
      <c r="M141" s="48" t="str">
        <f t="shared" si="2"/>
        <v>100%</v>
      </c>
      <c r="O141"/>
    </row>
    <row r="142" spans="1:15" s="50" customFormat="1" ht="102" customHeight="1" x14ac:dyDescent="0.25">
      <c r="A142" s="54" t="s">
        <v>655</v>
      </c>
      <c r="B142" s="56" t="s">
        <v>417</v>
      </c>
      <c r="C142" s="104" t="s">
        <v>656</v>
      </c>
      <c r="D142" s="48" t="s">
        <v>205</v>
      </c>
      <c r="E142" s="81" t="s">
        <v>657</v>
      </c>
      <c r="F142" s="88">
        <v>43892</v>
      </c>
      <c r="G142" s="31">
        <v>15000000</v>
      </c>
      <c r="H142" s="22" t="s">
        <v>212</v>
      </c>
      <c r="I142" s="58" t="s">
        <v>984</v>
      </c>
      <c r="J142" s="82"/>
      <c r="K142" s="94">
        <v>43893</v>
      </c>
      <c r="L142" s="47">
        <v>44014</v>
      </c>
      <c r="M142" s="48" t="str">
        <f t="shared" si="2"/>
        <v>100%</v>
      </c>
      <c r="O142"/>
    </row>
    <row r="143" spans="1:15" s="50" customFormat="1" ht="102" customHeight="1" x14ac:dyDescent="0.25">
      <c r="A143" s="54" t="s">
        <v>658</v>
      </c>
      <c r="B143" s="56" t="s">
        <v>124</v>
      </c>
      <c r="C143" s="104" t="s">
        <v>659</v>
      </c>
      <c r="D143" s="48" t="s">
        <v>660</v>
      </c>
      <c r="E143" s="81" t="s">
        <v>661</v>
      </c>
      <c r="F143" s="88">
        <v>43893</v>
      </c>
      <c r="G143" s="31">
        <v>6926897078</v>
      </c>
      <c r="H143" s="22" t="s">
        <v>610</v>
      </c>
      <c r="I143" s="82"/>
      <c r="J143" s="82"/>
      <c r="K143" s="94">
        <v>43893</v>
      </c>
      <c r="L143" s="47">
        <v>44196</v>
      </c>
      <c r="M143" s="48" t="str">
        <f t="shared" si="2"/>
        <v>70%</v>
      </c>
      <c r="O143"/>
    </row>
    <row r="144" spans="1:15" s="50" customFormat="1" ht="102" customHeight="1" x14ac:dyDescent="0.25">
      <c r="A144" s="54" t="s">
        <v>662</v>
      </c>
      <c r="B144" s="56" t="s">
        <v>663</v>
      </c>
      <c r="C144" s="104" t="s">
        <v>664</v>
      </c>
      <c r="D144" s="48" t="s">
        <v>665</v>
      </c>
      <c r="E144" s="81" t="s">
        <v>666</v>
      </c>
      <c r="F144" s="88">
        <v>43893</v>
      </c>
      <c r="G144" s="31">
        <v>58300000</v>
      </c>
      <c r="H144" s="21" t="s">
        <v>667</v>
      </c>
      <c r="I144" s="82"/>
      <c r="J144" s="82"/>
      <c r="K144" s="94">
        <v>43894</v>
      </c>
      <c r="L144" s="47">
        <v>44196</v>
      </c>
      <c r="M144" s="48" t="str">
        <f t="shared" si="2"/>
        <v>70%</v>
      </c>
      <c r="O144"/>
    </row>
    <row r="145" spans="1:15" s="50" customFormat="1" ht="129" customHeight="1" x14ac:dyDescent="0.25">
      <c r="A145" s="21" t="s">
        <v>668</v>
      </c>
      <c r="B145" s="21" t="s">
        <v>124</v>
      </c>
      <c r="C145" s="21" t="s">
        <v>669</v>
      </c>
      <c r="D145" s="21" t="s">
        <v>660</v>
      </c>
      <c r="E145" s="21" t="s">
        <v>670</v>
      </c>
      <c r="F145" s="88">
        <v>43893</v>
      </c>
      <c r="G145" s="21">
        <v>16009245206</v>
      </c>
      <c r="H145" s="21" t="s">
        <v>610</v>
      </c>
      <c r="I145" s="21"/>
      <c r="J145" s="21"/>
      <c r="K145" s="94">
        <v>43893</v>
      </c>
      <c r="L145" s="47">
        <v>44196</v>
      </c>
      <c r="M145" s="21" t="str">
        <f t="shared" si="2"/>
        <v>70%</v>
      </c>
      <c r="O145"/>
    </row>
    <row r="146" spans="1:15" s="50" customFormat="1" ht="80.25" customHeight="1" x14ac:dyDescent="0.25">
      <c r="A146" s="21" t="s">
        <v>671</v>
      </c>
      <c r="B146" s="21" t="s">
        <v>462</v>
      </c>
      <c r="C146" s="21" t="s">
        <v>672</v>
      </c>
      <c r="D146" s="21" t="s">
        <v>192</v>
      </c>
      <c r="E146" s="21" t="s">
        <v>673</v>
      </c>
      <c r="F146" s="88">
        <v>43894</v>
      </c>
      <c r="G146" s="21">
        <v>700648200</v>
      </c>
      <c r="H146" s="21" t="s">
        <v>64</v>
      </c>
      <c r="I146" s="21"/>
      <c r="J146" s="21"/>
      <c r="K146" s="94">
        <v>43895</v>
      </c>
      <c r="L146" s="47">
        <v>44169</v>
      </c>
      <c r="M146" s="21" t="str">
        <f t="shared" si="2"/>
        <v>76%</v>
      </c>
      <c r="O146"/>
    </row>
    <row r="147" spans="1:15" s="50" customFormat="1" ht="93" customHeight="1" x14ac:dyDescent="0.25">
      <c r="A147" s="21" t="s">
        <v>674</v>
      </c>
      <c r="B147" s="21" t="s">
        <v>675</v>
      </c>
      <c r="C147" s="21" t="s">
        <v>676</v>
      </c>
      <c r="D147" s="21" t="s">
        <v>677</v>
      </c>
      <c r="E147" s="21" t="s">
        <v>678</v>
      </c>
      <c r="F147" s="88">
        <v>43894</v>
      </c>
      <c r="G147" s="21">
        <v>70000000</v>
      </c>
      <c r="H147" s="21" t="s">
        <v>679</v>
      </c>
      <c r="I147" s="21"/>
      <c r="J147" s="21"/>
      <c r="K147" s="94">
        <v>43896</v>
      </c>
      <c r="L147" s="47">
        <v>44196</v>
      </c>
      <c r="M147" s="21" t="str">
        <f t="shared" si="2"/>
        <v>69%</v>
      </c>
      <c r="O147"/>
    </row>
    <row r="148" spans="1:15" s="50" customFormat="1" ht="129" customHeight="1" x14ac:dyDescent="0.25">
      <c r="A148" s="21" t="s">
        <v>680</v>
      </c>
      <c r="B148" s="21" t="s">
        <v>583</v>
      </c>
      <c r="C148" s="21" t="s">
        <v>681</v>
      </c>
      <c r="D148" s="21" t="s">
        <v>66</v>
      </c>
      <c r="E148" s="21" t="s">
        <v>682</v>
      </c>
      <c r="F148" s="88">
        <v>43895</v>
      </c>
      <c r="G148" s="21">
        <v>6991169341</v>
      </c>
      <c r="H148" s="21" t="s">
        <v>683</v>
      </c>
      <c r="I148" s="21"/>
      <c r="J148" s="21"/>
      <c r="K148" s="94">
        <v>43896</v>
      </c>
      <c r="L148" s="47">
        <v>44165</v>
      </c>
      <c r="M148" s="21" t="str">
        <f t="shared" si="2"/>
        <v>77%</v>
      </c>
      <c r="O148"/>
    </row>
    <row r="149" spans="1:15" s="50" customFormat="1" ht="129" customHeight="1" x14ac:dyDescent="0.25">
      <c r="A149" s="21" t="s">
        <v>684</v>
      </c>
      <c r="B149" s="21" t="s">
        <v>124</v>
      </c>
      <c r="C149" s="21" t="s">
        <v>685</v>
      </c>
      <c r="D149" s="21" t="s">
        <v>686</v>
      </c>
      <c r="E149" s="21" t="s">
        <v>687</v>
      </c>
      <c r="F149" s="88">
        <v>43899</v>
      </c>
      <c r="G149" s="21">
        <v>48375000</v>
      </c>
      <c r="H149" s="21" t="s">
        <v>688</v>
      </c>
      <c r="I149" s="21"/>
      <c r="J149" s="21"/>
      <c r="K149" s="94">
        <v>43900</v>
      </c>
      <c r="L149" s="47">
        <v>44196</v>
      </c>
      <c r="M149" s="21" t="str">
        <f t="shared" si="2"/>
        <v>69%</v>
      </c>
      <c r="O149"/>
    </row>
    <row r="150" spans="1:15" s="50" customFormat="1" ht="129" customHeight="1" x14ac:dyDescent="0.25">
      <c r="A150" s="21" t="s">
        <v>689</v>
      </c>
      <c r="B150" s="21" t="s">
        <v>244</v>
      </c>
      <c r="C150" s="21" t="s">
        <v>690</v>
      </c>
      <c r="D150" s="21" t="s">
        <v>691</v>
      </c>
      <c r="E150" s="21" t="s">
        <v>692</v>
      </c>
      <c r="F150" s="88">
        <v>43899</v>
      </c>
      <c r="G150" s="21">
        <v>33250000</v>
      </c>
      <c r="H150" s="21" t="s">
        <v>693</v>
      </c>
      <c r="I150" s="21"/>
      <c r="J150" s="21"/>
      <c r="K150" s="94">
        <v>43899</v>
      </c>
      <c r="L150" s="47">
        <v>44188</v>
      </c>
      <c r="M150" s="21" t="str">
        <f t="shared" si="2"/>
        <v>71%</v>
      </c>
      <c r="O150"/>
    </row>
    <row r="151" spans="1:15" s="50" customFormat="1" ht="129" customHeight="1" x14ac:dyDescent="0.25">
      <c r="A151" s="21" t="s">
        <v>694</v>
      </c>
      <c r="B151" s="21" t="s">
        <v>93</v>
      </c>
      <c r="C151" s="21" t="s">
        <v>127</v>
      </c>
      <c r="D151" s="21" t="s">
        <v>126</v>
      </c>
      <c r="E151" s="21" t="s">
        <v>695</v>
      </c>
      <c r="F151" s="88">
        <v>43899</v>
      </c>
      <c r="G151" s="21">
        <v>410633300</v>
      </c>
      <c r="H151" s="21" t="s">
        <v>696</v>
      </c>
      <c r="I151" s="21"/>
      <c r="J151" s="21"/>
      <c r="K151" s="94">
        <v>43901</v>
      </c>
      <c r="L151" s="47">
        <v>44196</v>
      </c>
      <c r="M151" s="21" t="str">
        <f t="shared" si="2"/>
        <v>69%</v>
      </c>
      <c r="O151"/>
    </row>
    <row r="152" spans="1:15" s="50" customFormat="1" ht="129" customHeight="1" x14ac:dyDescent="0.25">
      <c r="A152" s="21" t="s">
        <v>697</v>
      </c>
      <c r="B152" s="21" t="s">
        <v>82</v>
      </c>
      <c r="C152" s="21" t="s">
        <v>698</v>
      </c>
      <c r="D152" s="21" t="s">
        <v>209</v>
      </c>
      <c r="E152" s="21" t="s">
        <v>699</v>
      </c>
      <c r="F152" s="88">
        <v>43901</v>
      </c>
      <c r="G152" s="21">
        <v>3971412</v>
      </c>
      <c r="H152" s="21" t="s">
        <v>581</v>
      </c>
      <c r="I152" s="21"/>
      <c r="J152" s="21"/>
      <c r="K152" s="94">
        <v>43901</v>
      </c>
      <c r="L152" s="47">
        <v>44084</v>
      </c>
      <c r="M152" s="21" t="str">
        <f t="shared" si="2"/>
        <v>100%</v>
      </c>
      <c r="O152"/>
    </row>
    <row r="153" spans="1:15" s="50" customFormat="1" ht="129" customHeight="1" x14ac:dyDescent="0.25">
      <c r="A153" s="21" t="s">
        <v>700</v>
      </c>
      <c r="B153" s="21" t="s">
        <v>462</v>
      </c>
      <c r="C153" s="21" t="s">
        <v>701</v>
      </c>
      <c r="D153" s="21" t="s">
        <v>225</v>
      </c>
      <c r="E153" s="21" t="s">
        <v>702</v>
      </c>
      <c r="F153" s="88">
        <v>43901</v>
      </c>
      <c r="G153" s="21">
        <v>1628700000</v>
      </c>
      <c r="H153" s="21" t="s">
        <v>703</v>
      </c>
      <c r="I153" s="21"/>
      <c r="J153" s="21"/>
      <c r="K153" s="94">
        <v>43903</v>
      </c>
      <c r="L153" s="47">
        <v>44165</v>
      </c>
      <c r="M153" s="21" t="str">
        <f t="shared" si="2"/>
        <v>77%</v>
      </c>
      <c r="O153"/>
    </row>
    <row r="154" spans="1:15" s="50" customFormat="1" ht="129" customHeight="1" x14ac:dyDescent="0.25">
      <c r="A154" s="21" t="s">
        <v>704</v>
      </c>
      <c r="B154" s="21" t="s">
        <v>462</v>
      </c>
      <c r="C154" s="21" t="s">
        <v>705</v>
      </c>
      <c r="D154" s="21" t="s">
        <v>185</v>
      </c>
      <c r="E154" s="21" t="s">
        <v>706</v>
      </c>
      <c r="F154" s="88">
        <v>43901</v>
      </c>
      <c r="G154" s="21">
        <v>140705399</v>
      </c>
      <c r="H154" s="21" t="s">
        <v>217</v>
      </c>
      <c r="I154" s="21"/>
      <c r="J154" s="21"/>
      <c r="K154" s="94">
        <v>43907</v>
      </c>
      <c r="L154" s="47">
        <v>44196</v>
      </c>
      <c r="M154" s="21" t="str">
        <f t="shared" si="2"/>
        <v>68%</v>
      </c>
      <c r="O154"/>
    </row>
    <row r="155" spans="1:15" s="50" customFormat="1" ht="129" customHeight="1" x14ac:dyDescent="0.25">
      <c r="A155" s="21" t="s">
        <v>707</v>
      </c>
      <c r="B155" s="21" t="s">
        <v>462</v>
      </c>
      <c r="C155" s="21" t="s">
        <v>708</v>
      </c>
      <c r="D155" s="21"/>
      <c r="E155" s="21" t="s">
        <v>709</v>
      </c>
      <c r="F155" s="88">
        <v>43901</v>
      </c>
      <c r="G155" s="21">
        <v>75075000</v>
      </c>
      <c r="H155" s="21" t="s">
        <v>289</v>
      </c>
      <c r="I155" s="21"/>
      <c r="J155" s="21"/>
      <c r="K155" s="94">
        <v>43902</v>
      </c>
      <c r="L155" s="47">
        <v>43916</v>
      </c>
      <c r="M155" s="21" t="str">
        <f t="shared" si="2"/>
        <v>100%</v>
      </c>
      <c r="O155"/>
    </row>
    <row r="156" spans="1:15" s="50" customFormat="1" ht="129" customHeight="1" x14ac:dyDescent="0.25">
      <c r="A156" s="21" t="s">
        <v>710</v>
      </c>
      <c r="B156" s="21" t="s">
        <v>490</v>
      </c>
      <c r="C156" s="21" t="s">
        <v>711</v>
      </c>
      <c r="D156" s="21" t="s">
        <v>712</v>
      </c>
      <c r="E156" s="21" t="s">
        <v>713</v>
      </c>
      <c r="F156" s="88">
        <v>43903</v>
      </c>
      <c r="G156" s="21">
        <v>45600000</v>
      </c>
      <c r="H156" s="21" t="s">
        <v>714</v>
      </c>
      <c r="I156" s="21"/>
      <c r="J156" s="21"/>
      <c r="K156" s="94">
        <v>43907</v>
      </c>
      <c r="L156" s="47">
        <v>44196</v>
      </c>
      <c r="M156" s="21" t="str">
        <f t="shared" ref="M156:M219" si="3">IF((ROUND((($N$2-$K156)/(EDATE($L156,0)-$K156)*100),2))&gt;100,"100%",CONCATENATE((ROUND((($N$2-$K156)/(EDATE($L156,0)-$K156)*100),0)),"%"))</f>
        <v>68%</v>
      </c>
      <c r="O156"/>
    </row>
    <row r="157" spans="1:15" s="50" customFormat="1" ht="129" customHeight="1" x14ac:dyDescent="0.25">
      <c r="A157" s="21" t="s">
        <v>715</v>
      </c>
      <c r="B157" s="21" t="s">
        <v>490</v>
      </c>
      <c r="C157" s="21" t="s">
        <v>716</v>
      </c>
      <c r="D157" s="21" t="s">
        <v>717</v>
      </c>
      <c r="E157" s="21" t="s">
        <v>718</v>
      </c>
      <c r="F157" s="88">
        <v>43903</v>
      </c>
      <c r="G157" s="21">
        <v>45600000</v>
      </c>
      <c r="H157" s="21" t="s">
        <v>714</v>
      </c>
      <c r="I157" s="21"/>
      <c r="J157" s="21"/>
      <c r="K157" s="94">
        <v>43907</v>
      </c>
      <c r="L157" s="47">
        <v>44196</v>
      </c>
      <c r="M157" s="21" t="str">
        <f t="shared" si="3"/>
        <v>68%</v>
      </c>
      <c r="O157"/>
    </row>
    <row r="158" spans="1:15" s="50" customFormat="1" ht="129" customHeight="1" x14ac:dyDescent="0.25">
      <c r="A158" s="21" t="s">
        <v>719</v>
      </c>
      <c r="B158" s="21" t="s">
        <v>244</v>
      </c>
      <c r="C158" s="21" t="s">
        <v>720</v>
      </c>
      <c r="D158" s="21" t="s">
        <v>721</v>
      </c>
      <c r="E158" s="21" t="s">
        <v>722</v>
      </c>
      <c r="F158" s="88">
        <v>43904</v>
      </c>
      <c r="G158" s="21">
        <v>42750000</v>
      </c>
      <c r="H158" s="21" t="s">
        <v>693</v>
      </c>
      <c r="I158" s="21"/>
      <c r="J158" s="21"/>
      <c r="K158" s="94">
        <v>43906</v>
      </c>
      <c r="L158" s="47">
        <v>44195</v>
      </c>
      <c r="M158" s="21" t="str">
        <f t="shared" si="3"/>
        <v>69%</v>
      </c>
      <c r="O158"/>
    </row>
    <row r="159" spans="1:15" s="50" customFormat="1" ht="129" customHeight="1" x14ac:dyDescent="0.25">
      <c r="A159" s="21" t="s">
        <v>723</v>
      </c>
      <c r="B159" s="21" t="s">
        <v>113</v>
      </c>
      <c r="C159" s="21" t="s">
        <v>724</v>
      </c>
      <c r="D159" s="21" t="s">
        <v>725</v>
      </c>
      <c r="E159" s="21" t="s">
        <v>726</v>
      </c>
      <c r="F159" s="88">
        <v>43904</v>
      </c>
      <c r="G159" s="21">
        <v>45600000</v>
      </c>
      <c r="H159" s="21" t="s">
        <v>714</v>
      </c>
      <c r="I159" s="21"/>
      <c r="J159" s="21"/>
      <c r="K159" s="94">
        <v>43907</v>
      </c>
      <c r="L159" s="47">
        <v>44196</v>
      </c>
      <c r="M159" s="21" t="str">
        <f t="shared" si="3"/>
        <v>68%</v>
      </c>
      <c r="O159"/>
    </row>
    <row r="160" spans="1:15" s="50" customFormat="1" ht="129" customHeight="1" x14ac:dyDescent="0.25">
      <c r="A160" s="21" t="s">
        <v>727</v>
      </c>
      <c r="B160" s="21" t="s">
        <v>490</v>
      </c>
      <c r="C160" s="21" t="s">
        <v>728</v>
      </c>
      <c r="D160" s="21" t="s">
        <v>729</v>
      </c>
      <c r="E160" s="21" t="s">
        <v>730</v>
      </c>
      <c r="F160" s="88">
        <v>43904</v>
      </c>
      <c r="G160" s="21">
        <v>45600000</v>
      </c>
      <c r="H160" s="21" t="s">
        <v>714</v>
      </c>
      <c r="I160" s="21"/>
      <c r="J160" s="21"/>
      <c r="K160" s="94">
        <v>43907</v>
      </c>
      <c r="L160" s="47">
        <v>44196</v>
      </c>
      <c r="M160" s="21" t="str">
        <f t="shared" si="3"/>
        <v>68%</v>
      </c>
      <c r="O160"/>
    </row>
    <row r="161" spans="1:15" s="50" customFormat="1" ht="129" customHeight="1" x14ac:dyDescent="0.25">
      <c r="A161" s="21" t="s">
        <v>731</v>
      </c>
      <c r="B161" s="21" t="s">
        <v>490</v>
      </c>
      <c r="C161" s="21" t="s">
        <v>732</v>
      </c>
      <c r="D161" s="21" t="s">
        <v>733</v>
      </c>
      <c r="E161" s="21" t="s">
        <v>713</v>
      </c>
      <c r="F161" s="88">
        <v>43904</v>
      </c>
      <c r="G161" s="21">
        <v>45600000</v>
      </c>
      <c r="H161" s="21" t="s">
        <v>714</v>
      </c>
      <c r="I161" s="21"/>
      <c r="J161" s="21"/>
      <c r="K161" s="94">
        <v>43907</v>
      </c>
      <c r="L161" s="47">
        <v>44196</v>
      </c>
      <c r="M161" s="21" t="str">
        <f t="shared" si="3"/>
        <v>68%</v>
      </c>
      <c r="O161"/>
    </row>
    <row r="162" spans="1:15" s="50" customFormat="1" ht="129" customHeight="1" x14ac:dyDescent="0.25">
      <c r="A162" s="21" t="s">
        <v>734</v>
      </c>
      <c r="B162" s="21" t="s">
        <v>490</v>
      </c>
      <c r="C162" s="21" t="s">
        <v>735</v>
      </c>
      <c r="D162" s="21" t="s">
        <v>204</v>
      </c>
      <c r="E162" s="21" t="s">
        <v>736</v>
      </c>
      <c r="F162" s="88">
        <v>43904</v>
      </c>
      <c r="G162" s="21">
        <v>35625000</v>
      </c>
      <c r="H162" s="21" t="s">
        <v>714</v>
      </c>
      <c r="I162" s="21"/>
      <c r="J162" s="21"/>
      <c r="K162" s="94">
        <v>43907</v>
      </c>
      <c r="L162" s="47">
        <v>44196</v>
      </c>
      <c r="M162" s="21" t="str">
        <f t="shared" si="3"/>
        <v>68%</v>
      </c>
      <c r="O162"/>
    </row>
    <row r="163" spans="1:15" s="50" customFormat="1" ht="129" customHeight="1" x14ac:dyDescent="0.25">
      <c r="A163" s="21" t="s">
        <v>737</v>
      </c>
      <c r="B163" s="21" t="s">
        <v>490</v>
      </c>
      <c r="C163" s="21" t="s">
        <v>738</v>
      </c>
      <c r="D163" s="21" t="s">
        <v>739</v>
      </c>
      <c r="E163" s="21" t="s">
        <v>740</v>
      </c>
      <c r="F163" s="88">
        <v>43906</v>
      </c>
      <c r="G163" s="21">
        <v>45600000</v>
      </c>
      <c r="H163" s="21" t="s">
        <v>714</v>
      </c>
      <c r="I163" s="21"/>
      <c r="J163" s="21"/>
      <c r="K163" s="94">
        <v>43907</v>
      </c>
      <c r="L163" s="47">
        <v>44196</v>
      </c>
      <c r="M163" s="21" t="str">
        <f t="shared" si="3"/>
        <v>68%</v>
      </c>
      <c r="O163"/>
    </row>
    <row r="164" spans="1:15" s="50" customFormat="1" ht="129" customHeight="1" x14ac:dyDescent="0.25">
      <c r="A164" s="21" t="s">
        <v>741</v>
      </c>
      <c r="B164" s="21" t="s">
        <v>490</v>
      </c>
      <c r="C164" s="21" t="s">
        <v>742</v>
      </c>
      <c r="D164" s="21" t="s">
        <v>743</v>
      </c>
      <c r="E164" s="21" t="s">
        <v>713</v>
      </c>
      <c r="F164" s="88">
        <v>43877</v>
      </c>
      <c r="G164" s="21">
        <v>45600000</v>
      </c>
      <c r="H164" s="21" t="s">
        <v>714</v>
      </c>
      <c r="I164" s="21"/>
      <c r="J164" s="21"/>
      <c r="K164" s="94">
        <v>43907</v>
      </c>
      <c r="L164" s="47">
        <v>44196</v>
      </c>
      <c r="M164" s="21" t="str">
        <f t="shared" si="3"/>
        <v>68%</v>
      </c>
      <c r="O164"/>
    </row>
    <row r="165" spans="1:15" s="50" customFormat="1" ht="129" customHeight="1" x14ac:dyDescent="0.25">
      <c r="A165" s="21" t="s">
        <v>744</v>
      </c>
      <c r="B165" s="21" t="s">
        <v>567</v>
      </c>
      <c r="C165" s="21" t="s">
        <v>745</v>
      </c>
      <c r="D165" s="21" t="s">
        <v>746</v>
      </c>
      <c r="E165" s="21" t="s">
        <v>713</v>
      </c>
      <c r="F165" s="88">
        <v>43906</v>
      </c>
      <c r="G165" s="21">
        <v>780000000</v>
      </c>
      <c r="H165" s="21" t="s">
        <v>747</v>
      </c>
      <c r="I165" s="21"/>
      <c r="J165" s="21"/>
      <c r="K165" s="94">
        <v>43907</v>
      </c>
      <c r="L165" s="47">
        <v>44187</v>
      </c>
      <c r="M165" s="21" t="str">
        <f t="shared" si="3"/>
        <v>70%</v>
      </c>
      <c r="O165"/>
    </row>
    <row r="166" spans="1:15" s="50" customFormat="1" ht="129" customHeight="1" x14ac:dyDescent="0.25">
      <c r="A166" s="21" t="s">
        <v>748</v>
      </c>
      <c r="B166" s="21" t="s">
        <v>490</v>
      </c>
      <c r="C166" s="21" t="s">
        <v>749</v>
      </c>
      <c r="D166" s="21" t="s">
        <v>200</v>
      </c>
      <c r="E166" s="21" t="s">
        <v>750</v>
      </c>
      <c r="F166" s="88">
        <v>43906</v>
      </c>
      <c r="G166" s="21">
        <v>45600000</v>
      </c>
      <c r="H166" s="21" t="s">
        <v>714</v>
      </c>
      <c r="I166" s="21"/>
      <c r="J166" s="21"/>
      <c r="K166" s="94">
        <v>43907</v>
      </c>
      <c r="L166" s="47">
        <v>44196</v>
      </c>
      <c r="M166" s="21" t="str">
        <f t="shared" si="3"/>
        <v>68%</v>
      </c>
      <c r="O166"/>
    </row>
    <row r="167" spans="1:15" s="50" customFormat="1" ht="129" customHeight="1" x14ac:dyDescent="0.25">
      <c r="A167" s="21" t="s">
        <v>751</v>
      </c>
      <c r="B167" s="21" t="s">
        <v>244</v>
      </c>
      <c r="C167" s="21" t="s">
        <v>243</v>
      </c>
      <c r="D167" s="21" t="s">
        <v>262</v>
      </c>
      <c r="E167" s="21" t="s">
        <v>752</v>
      </c>
      <c r="F167" s="88">
        <v>43906</v>
      </c>
      <c r="G167" s="21">
        <v>513375867</v>
      </c>
      <c r="H167" s="21" t="s">
        <v>753</v>
      </c>
      <c r="I167" s="21"/>
      <c r="J167" s="21"/>
      <c r="K167" s="94">
        <v>43907</v>
      </c>
      <c r="L167" s="47">
        <v>44196</v>
      </c>
      <c r="M167" s="21" t="str">
        <f t="shared" si="3"/>
        <v>68%</v>
      </c>
      <c r="O167"/>
    </row>
    <row r="168" spans="1:15" s="50" customFormat="1" ht="129" customHeight="1" x14ac:dyDescent="0.25">
      <c r="A168" s="21" t="s">
        <v>754</v>
      </c>
      <c r="B168" s="21" t="s">
        <v>490</v>
      </c>
      <c r="C168" s="21" t="s">
        <v>755</v>
      </c>
      <c r="D168" s="21" t="s">
        <v>206</v>
      </c>
      <c r="E168" s="21" t="s">
        <v>756</v>
      </c>
      <c r="F168" s="88">
        <v>43906</v>
      </c>
      <c r="G168" s="21">
        <v>35625000</v>
      </c>
      <c r="H168" s="21" t="s">
        <v>714</v>
      </c>
      <c r="I168" s="21"/>
      <c r="J168" s="21"/>
      <c r="K168" s="94">
        <v>43907</v>
      </c>
      <c r="L168" s="47">
        <v>44196</v>
      </c>
      <c r="M168" s="21" t="str">
        <f t="shared" si="3"/>
        <v>68%</v>
      </c>
      <c r="O168"/>
    </row>
    <row r="169" spans="1:15" s="50" customFormat="1" ht="129" customHeight="1" x14ac:dyDescent="0.25">
      <c r="A169" s="21" t="s">
        <v>757</v>
      </c>
      <c r="B169" s="21" t="s">
        <v>244</v>
      </c>
      <c r="C169" s="21" t="s">
        <v>758</v>
      </c>
      <c r="D169" s="21" t="s">
        <v>125</v>
      </c>
      <c r="E169" s="21" t="s">
        <v>759</v>
      </c>
      <c r="F169" s="88">
        <v>43908</v>
      </c>
      <c r="G169" s="21">
        <v>1550000000</v>
      </c>
      <c r="H169" s="21" t="s">
        <v>218</v>
      </c>
      <c r="I169" s="21"/>
      <c r="J169" s="21"/>
      <c r="K169" s="94">
        <v>43909</v>
      </c>
      <c r="L169" s="47">
        <v>44196</v>
      </c>
      <c r="M169" s="21" t="str">
        <f t="shared" si="3"/>
        <v>68%</v>
      </c>
      <c r="O169"/>
    </row>
    <row r="170" spans="1:15" s="50" customFormat="1" ht="129" customHeight="1" x14ac:dyDescent="0.25">
      <c r="A170" s="21" t="s">
        <v>760</v>
      </c>
      <c r="B170" s="21" t="s">
        <v>113</v>
      </c>
      <c r="C170" s="21" t="s">
        <v>761</v>
      </c>
      <c r="D170" s="21" t="s">
        <v>253</v>
      </c>
      <c r="E170" s="21" t="s">
        <v>762</v>
      </c>
      <c r="F170" s="88">
        <v>43909</v>
      </c>
      <c r="G170" s="21">
        <v>5244187</v>
      </c>
      <c r="H170" s="21" t="s">
        <v>763</v>
      </c>
      <c r="I170" s="21"/>
      <c r="J170" s="21"/>
      <c r="K170" s="94">
        <v>43910</v>
      </c>
      <c r="L170" s="47">
        <v>44196</v>
      </c>
      <c r="M170" s="21" t="str">
        <f t="shared" si="3"/>
        <v>68%</v>
      </c>
      <c r="O170"/>
    </row>
    <row r="171" spans="1:15" s="50" customFormat="1" ht="129" customHeight="1" x14ac:dyDescent="0.25">
      <c r="A171" s="21" t="s">
        <v>764</v>
      </c>
      <c r="B171" s="21" t="s">
        <v>124</v>
      </c>
      <c r="C171" s="21" t="s">
        <v>765</v>
      </c>
      <c r="D171" s="21" t="s">
        <v>766</v>
      </c>
      <c r="E171" s="21" t="s">
        <v>767</v>
      </c>
      <c r="F171" s="88">
        <v>43909</v>
      </c>
      <c r="G171" s="21">
        <v>31500000</v>
      </c>
      <c r="H171" s="21" t="s">
        <v>763</v>
      </c>
      <c r="I171" s="21"/>
      <c r="J171" s="21"/>
      <c r="K171" s="94">
        <v>43909</v>
      </c>
      <c r="L171" s="47">
        <v>44196</v>
      </c>
      <c r="M171" s="21" t="str">
        <f t="shared" si="3"/>
        <v>68%</v>
      </c>
      <c r="O171"/>
    </row>
    <row r="172" spans="1:15" s="50" customFormat="1" ht="129" customHeight="1" x14ac:dyDescent="0.25">
      <c r="A172" s="21" t="s">
        <v>768</v>
      </c>
      <c r="B172" s="21" t="s">
        <v>244</v>
      </c>
      <c r="C172" s="21" t="s">
        <v>769</v>
      </c>
      <c r="D172" s="21" t="s">
        <v>202</v>
      </c>
      <c r="E172" s="21" t="s">
        <v>770</v>
      </c>
      <c r="F172" s="88">
        <v>43910</v>
      </c>
      <c r="G172" s="21">
        <v>1800000000</v>
      </c>
      <c r="H172" s="21" t="s">
        <v>771</v>
      </c>
      <c r="I172" s="21"/>
      <c r="J172" s="21"/>
      <c r="K172" s="94">
        <v>43910</v>
      </c>
      <c r="L172" s="47">
        <v>44154</v>
      </c>
      <c r="M172" s="21" t="str">
        <f t="shared" si="3"/>
        <v>80%</v>
      </c>
      <c r="O172"/>
    </row>
    <row r="173" spans="1:15" s="50" customFormat="1" ht="129" customHeight="1" x14ac:dyDescent="0.25">
      <c r="A173" s="21" t="s">
        <v>772</v>
      </c>
      <c r="B173" s="21" t="s">
        <v>82</v>
      </c>
      <c r="C173" s="21" t="s">
        <v>439</v>
      </c>
      <c r="D173" s="21" t="s">
        <v>440</v>
      </c>
      <c r="E173" s="21" t="s">
        <v>773</v>
      </c>
      <c r="F173" s="88">
        <v>43910</v>
      </c>
      <c r="G173" s="21">
        <v>990000000</v>
      </c>
      <c r="H173" s="21" t="s">
        <v>65</v>
      </c>
      <c r="I173" s="20" t="s">
        <v>1030</v>
      </c>
      <c r="J173" s="21"/>
      <c r="K173" s="94">
        <v>43910</v>
      </c>
      <c r="L173" s="47">
        <v>44196</v>
      </c>
      <c r="M173" s="21" t="str">
        <f t="shared" si="3"/>
        <v>68%</v>
      </c>
      <c r="O173"/>
    </row>
    <row r="174" spans="1:15" s="50" customFormat="1" ht="129" customHeight="1" x14ac:dyDescent="0.25">
      <c r="A174" s="21" t="s">
        <v>774</v>
      </c>
      <c r="B174" s="21" t="s">
        <v>417</v>
      </c>
      <c r="C174" s="21" t="s">
        <v>775</v>
      </c>
      <c r="D174" s="21" t="s">
        <v>210</v>
      </c>
      <c r="E174" s="21" t="s">
        <v>776</v>
      </c>
      <c r="F174" s="88">
        <v>43915</v>
      </c>
      <c r="G174" s="21">
        <v>1600000</v>
      </c>
      <c r="H174" s="21" t="s">
        <v>64</v>
      </c>
      <c r="I174" s="21"/>
      <c r="J174" s="21"/>
      <c r="K174" s="94">
        <v>43917</v>
      </c>
      <c r="L174" s="47">
        <v>44191</v>
      </c>
      <c r="M174" s="21" t="str">
        <f t="shared" si="3"/>
        <v>68%</v>
      </c>
      <c r="O174"/>
    </row>
    <row r="175" spans="1:15" s="50" customFormat="1" ht="62.25" customHeight="1" x14ac:dyDescent="0.25">
      <c r="A175" s="177" t="s">
        <v>806</v>
      </c>
      <c r="B175" s="177"/>
      <c r="C175" s="177"/>
      <c r="D175" s="177"/>
      <c r="E175" s="177"/>
      <c r="F175" s="177"/>
      <c r="G175" s="177"/>
      <c r="H175" s="177"/>
      <c r="I175" s="177"/>
      <c r="J175" s="177"/>
      <c r="K175" s="177"/>
      <c r="L175" s="177"/>
      <c r="M175" s="177"/>
      <c r="O175"/>
    </row>
    <row r="176" spans="1:15" s="50" customFormat="1" ht="83.25" customHeight="1" x14ac:dyDescent="0.25">
      <c r="A176" s="39" t="s">
        <v>0</v>
      </c>
      <c r="B176" s="39" t="s">
        <v>5</v>
      </c>
      <c r="C176" s="39" t="s">
        <v>1</v>
      </c>
      <c r="D176" s="39" t="s">
        <v>6</v>
      </c>
      <c r="E176" s="39" t="s">
        <v>27</v>
      </c>
      <c r="F176" s="39" t="s">
        <v>28</v>
      </c>
      <c r="G176" s="39" t="s">
        <v>7</v>
      </c>
      <c r="H176" s="39" t="s">
        <v>26</v>
      </c>
      <c r="I176" s="39" t="s">
        <v>31</v>
      </c>
      <c r="J176" s="39" t="s">
        <v>30</v>
      </c>
      <c r="K176" s="39" t="s">
        <v>2</v>
      </c>
      <c r="L176" s="39" t="s">
        <v>3</v>
      </c>
      <c r="M176" s="79" t="s">
        <v>29</v>
      </c>
      <c r="O176"/>
    </row>
    <row r="177" spans="1:15" s="50" customFormat="1" ht="69" customHeight="1" x14ac:dyDescent="0.25">
      <c r="A177" s="21" t="s">
        <v>777</v>
      </c>
      <c r="B177" s="21" t="s">
        <v>462</v>
      </c>
      <c r="C177" s="21" t="s">
        <v>778</v>
      </c>
      <c r="D177" s="21" t="s">
        <v>779</v>
      </c>
      <c r="E177" s="21" t="s">
        <v>780</v>
      </c>
      <c r="F177" s="88">
        <v>43915</v>
      </c>
      <c r="G177" s="21">
        <v>8205422520</v>
      </c>
      <c r="H177" s="21" t="s">
        <v>64</v>
      </c>
      <c r="I177" s="21"/>
      <c r="J177" s="21"/>
      <c r="K177" s="94">
        <v>43922</v>
      </c>
      <c r="L177" s="47">
        <v>44196</v>
      </c>
      <c r="M177" s="21" t="str">
        <f t="shared" si="3"/>
        <v>66%</v>
      </c>
      <c r="O177"/>
    </row>
    <row r="178" spans="1:15" s="50" customFormat="1" ht="75.75" customHeight="1" x14ac:dyDescent="0.25">
      <c r="A178" s="21" t="s">
        <v>781</v>
      </c>
      <c r="B178" s="21" t="s">
        <v>82</v>
      </c>
      <c r="C178" s="21" t="s">
        <v>238</v>
      </c>
      <c r="D178" s="21" t="s">
        <v>782</v>
      </c>
      <c r="E178" s="21" t="s">
        <v>783</v>
      </c>
      <c r="F178" s="88">
        <v>43915</v>
      </c>
      <c r="G178" s="21">
        <v>2921408293</v>
      </c>
      <c r="H178" s="21" t="s">
        <v>64</v>
      </c>
      <c r="I178" s="21"/>
      <c r="J178" s="21"/>
      <c r="K178" s="94">
        <v>43922</v>
      </c>
      <c r="L178" s="47">
        <v>44196</v>
      </c>
      <c r="M178" s="21" t="str">
        <f t="shared" si="3"/>
        <v>66%</v>
      </c>
      <c r="O178"/>
    </row>
    <row r="179" spans="1:15" s="50" customFormat="1" ht="72.75" customHeight="1" x14ac:dyDescent="0.25">
      <c r="A179" s="21" t="s">
        <v>784</v>
      </c>
      <c r="B179" s="21" t="s">
        <v>91</v>
      </c>
      <c r="C179" s="21" t="s">
        <v>785</v>
      </c>
      <c r="D179" s="21" t="s">
        <v>786</v>
      </c>
      <c r="E179" s="21" t="s">
        <v>787</v>
      </c>
      <c r="F179" s="88">
        <v>43915</v>
      </c>
      <c r="G179" s="21">
        <v>66000000</v>
      </c>
      <c r="H179" s="21" t="s">
        <v>64</v>
      </c>
      <c r="I179" s="21"/>
      <c r="J179" s="21"/>
      <c r="K179" s="94">
        <v>43916</v>
      </c>
      <c r="L179" s="47">
        <v>44190</v>
      </c>
      <c r="M179" s="21" t="str">
        <f t="shared" si="3"/>
        <v>69%</v>
      </c>
      <c r="O179"/>
    </row>
    <row r="180" spans="1:15" s="50" customFormat="1" ht="55.5" customHeight="1" x14ac:dyDescent="0.25">
      <c r="A180" s="21" t="s">
        <v>788</v>
      </c>
      <c r="B180" s="21" t="s">
        <v>113</v>
      </c>
      <c r="C180" s="21" t="s">
        <v>789</v>
      </c>
      <c r="D180" s="21" t="s">
        <v>790</v>
      </c>
      <c r="E180" s="21" t="s">
        <v>791</v>
      </c>
      <c r="F180" s="88">
        <v>43916</v>
      </c>
      <c r="G180" s="21">
        <v>9011028</v>
      </c>
      <c r="H180" s="21" t="s">
        <v>64</v>
      </c>
      <c r="I180" s="21"/>
      <c r="J180" s="21"/>
      <c r="K180" s="94">
        <v>43922</v>
      </c>
      <c r="L180" s="47">
        <v>44196</v>
      </c>
      <c r="M180" s="21" t="str">
        <f t="shared" si="3"/>
        <v>66%</v>
      </c>
      <c r="O180"/>
    </row>
    <row r="181" spans="1:15" s="50" customFormat="1" ht="110.25" customHeight="1" x14ac:dyDescent="0.25">
      <c r="A181" s="21" t="s">
        <v>792</v>
      </c>
      <c r="B181" s="21" t="s">
        <v>583</v>
      </c>
      <c r="C181" s="21" t="s">
        <v>793</v>
      </c>
      <c r="D181" s="21" t="s">
        <v>201</v>
      </c>
      <c r="E181" s="21" t="s">
        <v>794</v>
      </c>
      <c r="F181" s="88">
        <v>43917</v>
      </c>
      <c r="G181" s="21">
        <v>35700000</v>
      </c>
      <c r="H181" s="21" t="s">
        <v>64</v>
      </c>
      <c r="I181" s="21"/>
      <c r="J181" s="21"/>
      <c r="K181" s="94">
        <v>43922</v>
      </c>
      <c r="L181" s="47">
        <v>44196</v>
      </c>
      <c r="M181" s="21" t="str">
        <f t="shared" si="3"/>
        <v>66%</v>
      </c>
      <c r="O181"/>
    </row>
    <row r="182" spans="1:15" s="50" customFormat="1" ht="90.75" customHeight="1" x14ac:dyDescent="0.25">
      <c r="A182" s="21" t="s">
        <v>795</v>
      </c>
      <c r="B182" s="21" t="s">
        <v>124</v>
      </c>
      <c r="C182" s="21" t="s">
        <v>796</v>
      </c>
      <c r="D182" s="21" t="s">
        <v>797</v>
      </c>
      <c r="E182" s="21" t="s">
        <v>798</v>
      </c>
      <c r="F182" s="88">
        <v>43920</v>
      </c>
      <c r="G182" s="21">
        <v>49500000</v>
      </c>
      <c r="H182" s="21" t="s">
        <v>64</v>
      </c>
      <c r="I182" s="21"/>
      <c r="J182" s="21"/>
      <c r="K182" s="94">
        <v>43922</v>
      </c>
      <c r="L182" s="47">
        <v>44196</v>
      </c>
      <c r="M182" s="21" t="str">
        <f t="shared" si="3"/>
        <v>66%</v>
      </c>
      <c r="O182"/>
    </row>
    <row r="183" spans="1:15" s="50" customFormat="1" ht="118.5" customHeight="1" x14ac:dyDescent="0.25">
      <c r="A183" s="54" t="s">
        <v>799</v>
      </c>
      <c r="B183" s="56" t="s">
        <v>583</v>
      </c>
      <c r="C183" s="115" t="s">
        <v>800</v>
      </c>
      <c r="D183" s="48" t="s">
        <v>801</v>
      </c>
      <c r="E183" s="81" t="s">
        <v>802</v>
      </c>
      <c r="F183" s="88">
        <v>43921</v>
      </c>
      <c r="G183" s="31">
        <v>35700000</v>
      </c>
      <c r="H183" s="21" t="s">
        <v>64</v>
      </c>
      <c r="I183" s="82"/>
      <c r="J183" s="82"/>
      <c r="K183" s="94">
        <v>43923</v>
      </c>
      <c r="L183" s="47">
        <v>44196</v>
      </c>
      <c r="M183" s="48" t="str">
        <f t="shared" si="3"/>
        <v>66%</v>
      </c>
      <c r="O183"/>
    </row>
    <row r="184" spans="1:15" s="50" customFormat="1" ht="73.5" customHeight="1" x14ac:dyDescent="0.25">
      <c r="A184" s="54" t="s">
        <v>803</v>
      </c>
      <c r="B184" s="56" t="s">
        <v>244</v>
      </c>
      <c r="C184" s="115" t="s">
        <v>804</v>
      </c>
      <c r="D184" s="48" t="s">
        <v>155</v>
      </c>
      <c r="E184" s="81" t="s">
        <v>805</v>
      </c>
      <c r="F184" s="88">
        <v>43921</v>
      </c>
      <c r="G184" s="31">
        <v>300000000</v>
      </c>
      <c r="H184" s="21" t="s">
        <v>61</v>
      </c>
      <c r="I184" s="82"/>
      <c r="J184" s="82"/>
      <c r="K184" s="94">
        <v>43922</v>
      </c>
      <c r="L184" s="47">
        <v>44104</v>
      </c>
      <c r="M184" s="48" t="str">
        <f t="shared" si="3"/>
        <v>100%</v>
      </c>
      <c r="O184"/>
    </row>
    <row r="185" spans="1:15" s="50" customFormat="1" ht="90.75" customHeight="1" x14ac:dyDescent="0.25">
      <c r="A185" s="127" t="s">
        <v>807</v>
      </c>
      <c r="B185" s="129" t="s">
        <v>244</v>
      </c>
      <c r="C185" s="133" t="s">
        <v>893</v>
      </c>
      <c r="D185" s="127" t="s">
        <v>932</v>
      </c>
      <c r="E185" s="132" t="s">
        <v>851</v>
      </c>
      <c r="F185" s="88">
        <v>43924</v>
      </c>
      <c r="G185" s="137">
        <v>1150630000</v>
      </c>
      <c r="H185" s="152" t="s">
        <v>215</v>
      </c>
      <c r="I185" s="68"/>
      <c r="J185" s="68"/>
      <c r="K185" s="94">
        <v>43924</v>
      </c>
      <c r="L185" s="47">
        <v>43953</v>
      </c>
      <c r="M185" s="48" t="str">
        <f t="shared" si="3"/>
        <v>100%</v>
      </c>
      <c r="O185"/>
    </row>
    <row r="186" spans="1:15" s="50" customFormat="1" ht="94.5" customHeight="1" x14ac:dyDescent="0.25">
      <c r="A186" s="127" t="s">
        <v>808</v>
      </c>
      <c r="B186" s="129" t="s">
        <v>244</v>
      </c>
      <c r="C186" s="133" t="s">
        <v>894</v>
      </c>
      <c r="D186" s="127" t="s">
        <v>933</v>
      </c>
      <c r="E186" s="132" t="s">
        <v>852</v>
      </c>
      <c r="F186" s="88">
        <v>43924</v>
      </c>
      <c r="G186" s="137">
        <v>100000000</v>
      </c>
      <c r="H186" s="153" t="s">
        <v>213</v>
      </c>
      <c r="I186" s="68"/>
      <c r="J186" s="68"/>
      <c r="K186" s="94">
        <v>43927</v>
      </c>
      <c r="L186" s="47">
        <v>44017</v>
      </c>
      <c r="M186" s="48" t="str">
        <f t="shared" si="3"/>
        <v>100%</v>
      </c>
      <c r="O186"/>
    </row>
    <row r="187" spans="1:15" s="50" customFormat="1" ht="70.5" customHeight="1" x14ac:dyDescent="0.25">
      <c r="A187" s="159" t="s">
        <v>809</v>
      </c>
      <c r="B187" s="160" t="s">
        <v>93</v>
      </c>
      <c r="C187" s="133" t="s">
        <v>895</v>
      </c>
      <c r="D187" s="159" t="s">
        <v>934</v>
      </c>
      <c r="E187" s="161" t="s">
        <v>853</v>
      </c>
      <c r="F187" s="88">
        <v>43934</v>
      </c>
      <c r="G187" s="163">
        <v>5013994</v>
      </c>
      <c r="H187" s="164" t="s">
        <v>215</v>
      </c>
      <c r="I187" s="68"/>
      <c r="J187" s="68"/>
      <c r="K187" s="94">
        <v>43934</v>
      </c>
      <c r="L187" s="47">
        <v>43963</v>
      </c>
      <c r="M187" s="54" t="str">
        <f t="shared" si="3"/>
        <v>100%</v>
      </c>
      <c r="O187"/>
    </row>
    <row r="188" spans="1:15" s="50" customFormat="1" ht="73.5" customHeight="1" x14ac:dyDescent="0.25">
      <c r="A188" s="159" t="s">
        <v>810</v>
      </c>
      <c r="B188" s="167" t="s">
        <v>82</v>
      </c>
      <c r="C188" s="133" t="s">
        <v>897</v>
      </c>
      <c r="D188" s="159" t="s">
        <v>935</v>
      </c>
      <c r="E188" s="161" t="s">
        <v>854</v>
      </c>
      <c r="F188" s="88">
        <v>43936</v>
      </c>
      <c r="G188" s="163">
        <v>49675585</v>
      </c>
      <c r="H188" s="164" t="s">
        <v>965</v>
      </c>
      <c r="I188" s="168"/>
      <c r="J188" s="68"/>
      <c r="K188" s="94">
        <v>43936</v>
      </c>
      <c r="L188" s="47">
        <v>44196</v>
      </c>
      <c r="M188" s="54" t="str">
        <f t="shared" si="3"/>
        <v>65%</v>
      </c>
      <c r="O188"/>
    </row>
    <row r="189" spans="1:15" s="50" customFormat="1" ht="114.75" customHeight="1" x14ac:dyDescent="0.25">
      <c r="A189" s="159" t="s">
        <v>811</v>
      </c>
      <c r="B189" s="160" t="s">
        <v>583</v>
      </c>
      <c r="C189" s="133" t="s">
        <v>898</v>
      </c>
      <c r="D189" s="159" t="s">
        <v>936</v>
      </c>
      <c r="E189" s="161" t="s">
        <v>855</v>
      </c>
      <c r="F189" s="88">
        <v>43937</v>
      </c>
      <c r="G189" s="163">
        <v>35700000</v>
      </c>
      <c r="H189" s="164" t="s">
        <v>966</v>
      </c>
      <c r="I189" s="168"/>
      <c r="J189" s="68"/>
      <c r="K189" s="94">
        <v>43938</v>
      </c>
      <c r="L189" s="47">
        <v>44196</v>
      </c>
      <c r="M189" s="54" t="str">
        <f t="shared" si="3"/>
        <v>64%</v>
      </c>
      <c r="O189"/>
    </row>
    <row r="190" spans="1:15" s="50" customFormat="1" ht="98.25" customHeight="1" x14ac:dyDescent="0.25">
      <c r="A190" s="127" t="s">
        <v>812</v>
      </c>
      <c r="B190" s="129" t="s">
        <v>244</v>
      </c>
      <c r="C190" s="133" t="s">
        <v>899</v>
      </c>
      <c r="D190" s="127" t="s">
        <v>937</v>
      </c>
      <c r="E190" s="132" t="s">
        <v>856</v>
      </c>
      <c r="F190" s="88">
        <v>43937</v>
      </c>
      <c r="G190" s="137">
        <v>18810000</v>
      </c>
      <c r="H190" s="153" t="s">
        <v>213</v>
      </c>
      <c r="I190" s="140"/>
      <c r="J190" s="68"/>
      <c r="K190" s="94">
        <v>43942</v>
      </c>
      <c r="L190" s="47">
        <v>44032</v>
      </c>
      <c r="M190" s="48" t="str">
        <f t="shared" si="3"/>
        <v>100%</v>
      </c>
      <c r="O190"/>
    </row>
    <row r="191" spans="1:15" s="50" customFormat="1" ht="114" customHeight="1" x14ac:dyDescent="0.25">
      <c r="A191" s="127" t="s">
        <v>813</v>
      </c>
      <c r="B191" s="129" t="s">
        <v>244</v>
      </c>
      <c r="C191" s="133" t="s">
        <v>900</v>
      </c>
      <c r="D191" s="127" t="s">
        <v>938</v>
      </c>
      <c r="E191" s="132" t="s">
        <v>857</v>
      </c>
      <c r="F191" s="88">
        <v>43937</v>
      </c>
      <c r="G191" s="137">
        <v>200000000</v>
      </c>
      <c r="H191" s="153" t="s">
        <v>213</v>
      </c>
      <c r="I191" s="140"/>
      <c r="J191" s="68"/>
      <c r="K191" s="94">
        <v>43938</v>
      </c>
      <c r="L191" s="47">
        <v>44028</v>
      </c>
      <c r="M191" s="48" t="str">
        <f t="shared" si="3"/>
        <v>100%</v>
      </c>
      <c r="O191"/>
    </row>
    <row r="192" spans="1:15" s="50" customFormat="1" ht="135" customHeight="1" x14ac:dyDescent="0.25">
      <c r="A192" s="127" t="s">
        <v>814</v>
      </c>
      <c r="B192" s="129" t="s">
        <v>244</v>
      </c>
      <c r="C192" s="133" t="s">
        <v>901</v>
      </c>
      <c r="D192" s="127" t="s">
        <v>194</v>
      </c>
      <c r="E192" s="132" t="s">
        <v>858</v>
      </c>
      <c r="F192" s="88">
        <v>43937</v>
      </c>
      <c r="G192" s="137">
        <v>15500000</v>
      </c>
      <c r="H192" s="153" t="s">
        <v>967</v>
      </c>
      <c r="I192" s="140"/>
      <c r="J192" s="68"/>
      <c r="K192" s="94">
        <v>43942</v>
      </c>
      <c r="L192" s="47">
        <v>43971</v>
      </c>
      <c r="M192" s="48" t="str">
        <f t="shared" si="3"/>
        <v>100%</v>
      </c>
      <c r="O192"/>
    </row>
    <row r="193" spans="1:15" s="50" customFormat="1" ht="135" customHeight="1" x14ac:dyDescent="0.25">
      <c r="A193" s="127" t="s">
        <v>815</v>
      </c>
      <c r="B193" s="130" t="s">
        <v>91</v>
      </c>
      <c r="C193" s="133" t="s">
        <v>902</v>
      </c>
      <c r="D193" s="127" t="s">
        <v>939</v>
      </c>
      <c r="E193" s="132" t="s">
        <v>859</v>
      </c>
      <c r="F193" s="88">
        <v>43937</v>
      </c>
      <c r="G193" s="137">
        <v>114240000</v>
      </c>
      <c r="H193" s="154" t="s">
        <v>65</v>
      </c>
      <c r="I193" s="141"/>
      <c r="J193" s="68"/>
      <c r="K193" s="94">
        <v>43941</v>
      </c>
      <c r="L193" s="47">
        <v>44184</v>
      </c>
      <c r="M193" s="48" t="str">
        <f t="shared" si="3"/>
        <v>67%</v>
      </c>
      <c r="O193"/>
    </row>
    <row r="194" spans="1:15" s="50" customFormat="1" ht="117" customHeight="1" x14ac:dyDescent="0.25">
      <c r="A194" s="127" t="s">
        <v>816</v>
      </c>
      <c r="B194" s="129" t="s">
        <v>583</v>
      </c>
      <c r="C194" s="133" t="s">
        <v>903</v>
      </c>
      <c r="D194" s="127" t="s">
        <v>940</v>
      </c>
      <c r="E194" s="132" t="s">
        <v>860</v>
      </c>
      <c r="F194" s="88">
        <v>43938</v>
      </c>
      <c r="G194" s="137">
        <v>35700000</v>
      </c>
      <c r="H194" s="154" t="s">
        <v>968</v>
      </c>
      <c r="I194" s="141"/>
      <c r="J194" s="68"/>
      <c r="K194" s="94">
        <v>43943</v>
      </c>
      <c r="L194" s="47">
        <v>44196</v>
      </c>
      <c r="M194" s="48" t="str">
        <f t="shared" si="3"/>
        <v>64%</v>
      </c>
      <c r="O194"/>
    </row>
    <row r="195" spans="1:15" s="50" customFormat="1" ht="82.5" customHeight="1" x14ac:dyDescent="0.25">
      <c r="A195" s="127" t="s">
        <v>817</v>
      </c>
      <c r="B195" s="129" t="s">
        <v>490</v>
      </c>
      <c r="C195" s="133" t="s">
        <v>904</v>
      </c>
      <c r="D195" s="127" t="s">
        <v>941</v>
      </c>
      <c r="E195" s="132" t="s">
        <v>861</v>
      </c>
      <c r="F195" s="88">
        <v>43938</v>
      </c>
      <c r="G195" s="137">
        <v>7604100</v>
      </c>
      <c r="H195" s="154" t="s">
        <v>969</v>
      </c>
      <c r="I195" s="141"/>
      <c r="J195" s="68"/>
      <c r="K195" s="156">
        <v>43942</v>
      </c>
      <c r="L195" s="138">
        <v>44196</v>
      </c>
      <c r="M195" s="48" t="str">
        <f t="shared" si="3"/>
        <v>64%</v>
      </c>
      <c r="O195"/>
    </row>
    <row r="196" spans="1:15" s="50" customFormat="1" ht="108.75" customHeight="1" x14ac:dyDescent="0.25">
      <c r="A196" s="142" t="s">
        <v>818</v>
      </c>
      <c r="B196" s="145" t="s">
        <v>490</v>
      </c>
      <c r="C196" s="147" t="s">
        <v>905</v>
      </c>
      <c r="D196" s="142" t="s">
        <v>942</v>
      </c>
      <c r="E196" s="146" t="s">
        <v>862</v>
      </c>
      <c r="F196" s="88">
        <v>43941</v>
      </c>
      <c r="G196" s="144">
        <v>58400000</v>
      </c>
      <c r="H196" s="143" t="s">
        <v>970</v>
      </c>
      <c r="I196" s="141"/>
      <c r="J196" s="68"/>
      <c r="K196" s="156">
        <v>43942</v>
      </c>
      <c r="L196" s="138">
        <v>44185</v>
      </c>
      <c r="M196" s="48" t="str">
        <f t="shared" si="3"/>
        <v>67%</v>
      </c>
      <c r="O196"/>
    </row>
    <row r="197" spans="1:15" s="50" customFormat="1" ht="93.75" customHeight="1" x14ac:dyDescent="0.25">
      <c r="A197" s="127" t="s">
        <v>819</v>
      </c>
      <c r="B197" s="129" t="s">
        <v>244</v>
      </c>
      <c r="C197" s="133" t="s">
        <v>906</v>
      </c>
      <c r="D197" s="127" t="s">
        <v>69</v>
      </c>
      <c r="E197" s="132" t="s">
        <v>863</v>
      </c>
      <c r="F197" s="88">
        <v>43943</v>
      </c>
      <c r="G197" s="137">
        <v>142652475</v>
      </c>
      <c r="H197" s="154" t="s">
        <v>971</v>
      </c>
      <c r="I197" s="141"/>
      <c r="J197" s="68"/>
      <c r="K197" s="156">
        <v>43944</v>
      </c>
      <c r="L197" s="138">
        <v>43988</v>
      </c>
      <c r="M197" s="48" t="str">
        <f t="shared" si="3"/>
        <v>100%</v>
      </c>
      <c r="O197"/>
    </row>
    <row r="198" spans="1:15" s="50" customFormat="1" ht="100.5" customHeight="1" x14ac:dyDescent="0.25">
      <c r="A198" s="127" t="s">
        <v>820</v>
      </c>
      <c r="B198" s="129" t="s">
        <v>244</v>
      </c>
      <c r="C198" s="133" t="s">
        <v>907</v>
      </c>
      <c r="D198" s="127" t="s">
        <v>943</v>
      </c>
      <c r="E198" s="132" t="s">
        <v>864</v>
      </c>
      <c r="F198" s="88">
        <v>43943</v>
      </c>
      <c r="G198" s="137">
        <v>60000000</v>
      </c>
      <c r="H198" s="154" t="s">
        <v>213</v>
      </c>
      <c r="I198" s="141"/>
      <c r="J198" s="68"/>
      <c r="K198" s="156">
        <v>43944</v>
      </c>
      <c r="L198" s="138">
        <v>44034</v>
      </c>
      <c r="M198" s="48" t="str">
        <f t="shared" si="3"/>
        <v>100%</v>
      </c>
      <c r="O198"/>
    </row>
    <row r="199" spans="1:15" s="50" customFormat="1" ht="90" customHeight="1" x14ac:dyDescent="0.25">
      <c r="A199" s="127" t="s">
        <v>821</v>
      </c>
      <c r="B199" s="129" t="s">
        <v>73</v>
      </c>
      <c r="C199" s="133" t="s">
        <v>896</v>
      </c>
      <c r="D199" s="127" t="s">
        <v>944</v>
      </c>
      <c r="E199" s="132" t="s">
        <v>865</v>
      </c>
      <c r="F199" s="88">
        <v>43948</v>
      </c>
      <c r="G199" s="137">
        <v>27132000</v>
      </c>
      <c r="H199" s="154" t="s">
        <v>972</v>
      </c>
      <c r="I199" s="141"/>
      <c r="J199" s="68"/>
      <c r="K199" s="156">
        <v>43948</v>
      </c>
      <c r="L199" s="138">
        <v>43976</v>
      </c>
      <c r="M199" s="48" t="str">
        <f t="shared" si="3"/>
        <v>100%</v>
      </c>
      <c r="O199"/>
    </row>
    <row r="200" spans="1:15" s="50" customFormat="1" ht="68.25" customHeight="1" x14ac:dyDescent="0.25">
      <c r="A200" s="127" t="s">
        <v>822</v>
      </c>
      <c r="B200" s="129" t="s">
        <v>113</v>
      </c>
      <c r="C200" s="133" t="s">
        <v>908</v>
      </c>
      <c r="D200" s="127" t="s">
        <v>945</v>
      </c>
      <c r="E200" s="132" t="s">
        <v>866</v>
      </c>
      <c r="F200" s="88">
        <v>43948</v>
      </c>
      <c r="G200" s="137">
        <v>18103818</v>
      </c>
      <c r="H200" s="154" t="s">
        <v>970</v>
      </c>
      <c r="I200" s="141"/>
      <c r="J200" s="68"/>
      <c r="K200" s="156">
        <v>43952</v>
      </c>
      <c r="L200" s="138">
        <v>44196</v>
      </c>
      <c r="M200" s="48" t="str">
        <f t="shared" si="3"/>
        <v>62%</v>
      </c>
      <c r="O200"/>
    </row>
    <row r="201" spans="1:15" s="50" customFormat="1" ht="141" customHeight="1" x14ac:dyDescent="0.25">
      <c r="A201" s="127" t="s">
        <v>823</v>
      </c>
      <c r="B201" s="130" t="s">
        <v>82</v>
      </c>
      <c r="C201" s="133" t="s">
        <v>909</v>
      </c>
      <c r="D201" s="127" t="s">
        <v>946</v>
      </c>
      <c r="E201" s="132" t="s">
        <v>867</v>
      </c>
      <c r="F201" s="136">
        <v>43950</v>
      </c>
      <c r="G201" s="137">
        <v>15569096</v>
      </c>
      <c r="H201" s="155" t="s">
        <v>970</v>
      </c>
      <c r="I201" s="141"/>
      <c r="J201" s="68"/>
      <c r="K201" s="156">
        <v>43952</v>
      </c>
      <c r="L201" s="138">
        <v>44196</v>
      </c>
      <c r="M201" s="48" t="str">
        <f t="shared" si="3"/>
        <v>62%</v>
      </c>
      <c r="O201"/>
    </row>
    <row r="202" spans="1:15" s="50" customFormat="1" ht="89.25" customHeight="1" x14ac:dyDescent="0.25">
      <c r="A202" s="127" t="s">
        <v>824</v>
      </c>
      <c r="B202" s="129" t="s">
        <v>850</v>
      </c>
      <c r="C202" s="133" t="s">
        <v>910</v>
      </c>
      <c r="D202" s="127" t="s">
        <v>262</v>
      </c>
      <c r="E202" s="132" t="s">
        <v>868</v>
      </c>
      <c r="F202" s="136">
        <v>43951</v>
      </c>
      <c r="G202" s="137">
        <v>54740000</v>
      </c>
      <c r="H202" s="154" t="s">
        <v>973</v>
      </c>
      <c r="I202" s="141"/>
      <c r="J202" s="68"/>
      <c r="K202" s="156">
        <v>43952</v>
      </c>
      <c r="L202" s="138">
        <v>44012</v>
      </c>
      <c r="M202" s="48" t="str">
        <f t="shared" si="3"/>
        <v>100%</v>
      </c>
      <c r="O202"/>
    </row>
    <row r="203" spans="1:15" s="50" customFormat="1" ht="110.25" customHeight="1" x14ac:dyDescent="0.25">
      <c r="A203" s="127" t="s">
        <v>825</v>
      </c>
      <c r="B203" s="130" t="s">
        <v>82</v>
      </c>
      <c r="C203" s="133" t="s">
        <v>911</v>
      </c>
      <c r="D203" s="127" t="s">
        <v>163</v>
      </c>
      <c r="E203" s="132" t="s">
        <v>869</v>
      </c>
      <c r="F203" s="136">
        <v>43951</v>
      </c>
      <c r="G203" s="137">
        <v>18625792</v>
      </c>
      <c r="H203" s="154" t="s">
        <v>65</v>
      </c>
      <c r="I203" s="141"/>
      <c r="J203" s="68"/>
      <c r="K203" s="156">
        <v>43952</v>
      </c>
      <c r="L203" s="138">
        <v>44196</v>
      </c>
      <c r="M203" s="48" t="str">
        <f t="shared" si="3"/>
        <v>62%</v>
      </c>
      <c r="O203"/>
    </row>
    <row r="204" spans="1:15" s="50" customFormat="1" ht="111" customHeight="1" x14ac:dyDescent="0.25">
      <c r="A204" s="127" t="s">
        <v>826</v>
      </c>
      <c r="B204" s="130" t="s">
        <v>82</v>
      </c>
      <c r="C204" s="133" t="s">
        <v>912</v>
      </c>
      <c r="D204" s="127" t="s">
        <v>947</v>
      </c>
      <c r="E204" s="132" t="s">
        <v>870</v>
      </c>
      <c r="F204" s="136">
        <v>43951</v>
      </c>
      <c r="G204" s="137">
        <v>23608248</v>
      </c>
      <c r="H204" s="154" t="s">
        <v>65</v>
      </c>
      <c r="I204" s="141"/>
      <c r="J204" s="68"/>
      <c r="K204" s="156">
        <v>43952</v>
      </c>
      <c r="L204" s="138">
        <v>44196</v>
      </c>
      <c r="M204" s="48" t="str">
        <f t="shared" si="3"/>
        <v>62%</v>
      </c>
      <c r="O204"/>
    </row>
    <row r="205" spans="1:15" s="50" customFormat="1" ht="81" customHeight="1" x14ac:dyDescent="0.25">
      <c r="A205" s="127" t="s">
        <v>827</v>
      </c>
      <c r="B205" s="129" t="s">
        <v>124</v>
      </c>
      <c r="C205" s="133" t="s">
        <v>913</v>
      </c>
      <c r="D205" s="127" t="s">
        <v>948</v>
      </c>
      <c r="E205" s="132" t="s">
        <v>871</v>
      </c>
      <c r="F205" s="136">
        <v>43951</v>
      </c>
      <c r="G205" s="137">
        <v>190000000</v>
      </c>
      <c r="H205" s="154" t="s">
        <v>65</v>
      </c>
      <c r="I205" s="141"/>
      <c r="J205" s="68"/>
      <c r="K205" s="156">
        <v>43952</v>
      </c>
      <c r="L205" s="138">
        <v>44196</v>
      </c>
      <c r="M205" s="48" t="str">
        <f t="shared" si="3"/>
        <v>62%</v>
      </c>
      <c r="O205"/>
    </row>
    <row r="206" spans="1:15" s="50" customFormat="1" ht="149.25" customHeight="1" x14ac:dyDescent="0.25">
      <c r="A206" s="127" t="s">
        <v>828</v>
      </c>
      <c r="B206" s="130" t="s">
        <v>82</v>
      </c>
      <c r="C206" s="133" t="s">
        <v>914</v>
      </c>
      <c r="D206" s="127" t="s">
        <v>949</v>
      </c>
      <c r="E206" s="132" t="s">
        <v>58</v>
      </c>
      <c r="F206" s="136">
        <v>43951</v>
      </c>
      <c r="G206" s="137">
        <v>27580354</v>
      </c>
      <c r="H206" s="154" t="s">
        <v>65</v>
      </c>
      <c r="I206" s="141"/>
      <c r="J206" s="68"/>
      <c r="K206" s="156">
        <v>43952</v>
      </c>
      <c r="L206" s="138">
        <v>44196</v>
      </c>
      <c r="M206" s="48" t="str">
        <f t="shared" si="3"/>
        <v>62%</v>
      </c>
      <c r="O206"/>
    </row>
    <row r="207" spans="1:15" s="50" customFormat="1" ht="65.25" customHeight="1" x14ac:dyDescent="0.25">
      <c r="A207" s="127" t="s">
        <v>829</v>
      </c>
      <c r="B207" s="130" t="s">
        <v>82</v>
      </c>
      <c r="C207" s="133" t="s">
        <v>915</v>
      </c>
      <c r="D207" s="127" t="s">
        <v>248</v>
      </c>
      <c r="E207" s="132" t="s">
        <v>872</v>
      </c>
      <c r="F207" s="136">
        <v>43951</v>
      </c>
      <c r="G207" s="137">
        <v>2486166</v>
      </c>
      <c r="H207" s="154" t="s">
        <v>61</v>
      </c>
      <c r="I207" s="141"/>
      <c r="J207" s="68"/>
      <c r="K207" s="156">
        <v>43952</v>
      </c>
      <c r="L207" s="138">
        <v>44135</v>
      </c>
      <c r="M207" s="48" t="str">
        <f t="shared" si="3"/>
        <v>83%</v>
      </c>
      <c r="O207"/>
    </row>
    <row r="208" spans="1:15" s="50" customFormat="1" ht="87.75" customHeight="1" x14ac:dyDescent="0.25">
      <c r="A208" s="127" t="s">
        <v>830</v>
      </c>
      <c r="B208" s="130" t="s">
        <v>82</v>
      </c>
      <c r="C208" s="133" t="s">
        <v>142</v>
      </c>
      <c r="D208" s="127" t="s">
        <v>157</v>
      </c>
      <c r="E208" s="132" t="s">
        <v>873</v>
      </c>
      <c r="F208" s="136">
        <v>43951</v>
      </c>
      <c r="G208" s="137">
        <v>50717640</v>
      </c>
      <c r="H208" s="154" t="s">
        <v>65</v>
      </c>
      <c r="I208" s="141"/>
      <c r="J208" s="68"/>
      <c r="K208" s="156">
        <v>43952</v>
      </c>
      <c r="L208" s="138">
        <v>44135</v>
      </c>
      <c r="M208" s="48" t="str">
        <f t="shared" si="3"/>
        <v>83%</v>
      </c>
      <c r="O208"/>
    </row>
    <row r="209" spans="1:13" ht="87" customHeight="1" x14ac:dyDescent="0.25">
      <c r="A209" s="127" t="s">
        <v>831</v>
      </c>
      <c r="B209" s="130" t="s">
        <v>82</v>
      </c>
      <c r="C209" s="133" t="s">
        <v>916</v>
      </c>
      <c r="D209" s="127" t="s">
        <v>158</v>
      </c>
      <c r="E209" s="132" t="s">
        <v>874</v>
      </c>
      <c r="F209" s="136">
        <v>43951</v>
      </c>
      <c r="G209" s="137">
        <v>74705648</v>
      </c>
      <c r="H209" s="154" t="s">
        <v>65</v>
      </c>
      <c r="I209" s="141"/>
      <c r="J209" s="68"/>
      <c r="K209" s="156">
        <v>43952</v>
      </c>
      <c r="L209" s="138">
        <v>44196</v>
      </c>
      <c r="M209" s="48" t="str">
        <f t="shared" si="3"/>
        <v>62%</v>
      </c>
    </row>
    <row r="210" spans="1:13" ht="46.5" customHeight="1" x14ac:dyDescent="0.25">
      <c r="A210" s="127" t="s">
        <v>832</v>
      </c>
      <c r="B210" s="130" t="s">
        <v>244</v>
      </c>
      <c r="C210" s="133" t="s">
        <v>917</v>
      </c>
      <c r="D210" s="127" t="s">
        <v>950</v>
      </c>
      <c r="E210" s="132" t="s">
        <v>875</v>
      </c>
      <c r="F210" s="136">
        <v>43951</v>
      </c>
      <c r="G210" s="137">
        <v>13827031</v>
      </c>
      <c r="H210" s="154" t="s">
        <v>973</v>
      </c>
      <c r="I210" s="141"/>
      <c r="J210" s="68"/>
      <c r="K210" s="156">
        <v>43952</v>
      </c>
      <c r="L210" s="138">
        <v>44012</v>
      </c>
      <c r="M210" s="48" t="str">
        <f t="shared" si="3"/>
        <v>100%</v>
      </c>
    </row>
    <row r="211" spans="1:13" ht="60.75" customHeight="1" x14ac:dyDescent="0.25">
      <c r="A211" s="127" t="s">
        <v>833</v>
      </c>
      <c r="B211" s="130" t="s">
        <v>82</v>
      </c>
      <c r="C211" s="133" t="s">
        <v>39</v>
      </c>
      <c r="D211" s="127" t="s">
        <v>166</v>
      </c>
      <c r="E211" s="132" t="s">
        <v>876</v>
      </c>
      <c r="F211" s="136">
        <v>43951</v>
      </c>
      <c r="G211" s="137">
        <v>85794552</v>
      </c>
      <c r="H211" s="154" t="s">
        <v>65</v>
      </c>
      <c r="I211" s="141"/>
      <c r="J211" s="68"/>
      <c r="K211" s="156">
        <v>43952</v>
      </c>
      <c r="L211" s="138">
        <v>44196</v>
      </c>
      <c r="M211" s="48" t="str">
        <f t="shared" si="3"/>
        <v>62%</v>
      </c>
    </row>
    <row r="212" spans="1:13" ht="99.75" customHeight="1" x14ac:dyDescent="0.25">
      <c r="A212" s="127" t="s">
        <v>834</v>
      </c>
      <c r="B212" s="129" t="s">
        <v>462</v>
      </c>
      <c r="C212" s="133" t="s">
        <v>918</v>
      </c>
      <c r="D212" s="127" t="s">
        <v>951</v>
      </c>
      <c r="E212" s="132" t="s">
        <v>877</v>
      </c>
      <c r="F212" s="136">
        <v>43956</v>
      </c>
      <c r="G212" s="137">
        <v>190227796</v>
      </c>
      <c r="H212" s="153" t="s">
        <v>974</v>
      </c>
      <c r="I212" s="140"/>
      <c r="J212" s="68"/>
      <c r="K212" s="156">
        <v>43957</v>
      </c>
      <c r="L212" s="138">
        <v>44170</v>
      </c>
      <c r="M212" s="48" t="str">
        <f t="shared" si="3"/>
        <v>69%</v>
      </c>
    </row>
    <row r="213" spans="1:13" ht="99" customHeight="1" x14ac:dyDescent="0.25">
      <c r="A213" s="128" t="s">
        <v>835</v>
      </c>
      <c r="B213" s="129" t="s">
        <v>244</v>
      </c>
      <c r="C213" s="134" t="s">
        <v>919</v>
      </c>
      <c r="D213" s="127" t="s">
        <v>952</v>
      </c>
      <c r="E213" s="132" t="s">
        <v>878</v>
      </c>
      <c r="F213" s="136">
        <v>43972</v>
      </c>
      <c r="G213" s="137">
        <v>100000000</v>
      </c>
      <c r="H213" s="153" t="s">
        <v>975</v>
      </c>
      <c r="I213" s="141"/>
      <c r="J213" s="68"/>
      <c r="K213" s="156">
        <v>43973</v>
      </c>
      <c r="L213" s="138">
        <v>44196</v>
      </c>
      <c r="M213" s="48" t="str">
        <f t="shared" si="3"/>
        <v>59%</v>
      </c>
    </row>
    <row r="214" spans="1:13" ht="120" customHeight="1" x14ac:dyDescent="0.25">
      <c r="A214" s="128" t="s">
        <v>836</v>
      </c>
      <c r="B214" s="129" t="s">
        <v>244</v>
      </c>
      <c r="C214" s="134" t="s">
        <v>920</v>
      </c>
      <c r="D214" s="127" t="s">
        <v>953</v>
      </c>
      <c r="E214" s="132" t="s">
        <v>879</v>
      </c>
      <c r="F214" s="136">
        <v>43973</v>
      </c>
      <c r="G214" s="137">
        <v>100000000</v>
      </c>
      <c r="H214" s="153" t="s">
        <v>975</v>
      </c>
      <c r="I214" s="141"/>
      <c r="J214" s="68"/>
      <c r="K214" s="156">
        <v>43973</v>
      </c>
      <c r="L214" s="138">
        <v>44196</v>
      </c>
      <c r="M214" s="48" t="str">
        <f t="shared" si="3"/>
        <v>59%</v>
      </c>
    </row>
    <row r="215" spans="1:13" ht="82.5" customHeight="1" x14ac:dyDescent="0.25">
      <c r="A215" s="128" t="s">
        <v>837</v>
      </c>
      <c r="B215" s="130" t="s">
        <v>244</v>
      </c>
      <c r="C215" s="134" t="s">
        <v>906</v>
      </c>
      <c r="D215" s="135" t="s">
        <v>69</v>
      </c>
      <c r="E215" s="132" t="s">
        <v>880</v>
      </c>
      <c r="F215" s="136">
        <v>43980</v>
      </c>
      <c r="G215" s="137">
        <v>129972228</v>
      </c>
      <c r="H215" s="153" t="s">
        <v>986</v>
      </c>
      <c r="I215" s="141" t="s">
        <v>1317</v>
      </c>
      <c r="J215" s="68"/>
      <c r="K215" s="157">
        <v>43957</v>
      </c>
      <c r="L215" s="139">
        <v>44017</v>
      </c>
      <c r="M215" s="48" t="str">
        <f t="shared" si="3"/>
        <v>100%</v>
      </c>
    </row>
    <row r="216" spans="1:13" ht="126.75" customHeight="1" x14ac:dyDescent="0.25">
      <c r="A216" s="128" t="s">
        <v>838</v>
      </c>
      <c r="B216" s="145" t="s">
        <v>73</v>
      </c>
      <c r="C216" s="147" t="s">
        <v>921</v>
      </c>
      <c r="D216" s="142" t="s">
        <v>954</v>
      </c>
      <c r="E216" s="146" t="s">
        <v>881</v>
      </c>
      <c r="F216" s="136">
        <v>43983</v>
      </c>
      <c r="G216" s="137">
        <v>11900000</v>
      </c>
      <c r="H216" s="153" t="s">
        <v>974</v>
      </c>
      <c r="I216" s="141"/>
      <c r="J216" s="68"/>
      <c r="K216" s="158">
        <v>43983</v>
      </c>
      <c r="L216" s="149">
        <v>44196</v>
      </c>
      <c r="M216" s="48" t="str">
        <f t="shared" si="3"/>
        <v>57%</v>
      </c>
    </row>
    <row r="217" spans="1:13" ht="171" customHeight="1" x14ac:dyDescent="0.25">
      <c r="A217" s="128" t="s">
        <v>839</v>
      </c>
      <c r="B217" s="130" t="s">
        <v>92</v>
      </c>
      <c r="C217" s="134" t="s">
        <v>150</v>
      </c>
      <c r="D217" s="135" t="s">
        <v>155</v>
      </c>
      <c r="E217" s="132" t="s">
        <v>882</v>
      </c>
      <c r="F217" s="136">
        <v>43983</v>
      </c>
      <c r="G217" s="137">
        <v>399994000</v>
      </c>
      <c r="H217" s="153" t="s">
        <v>974</v>
      </c>
      <c r="I217" s="141"/>
      <c r="J217" s="68"/>
      <c r="K217" s="157">
        <v>43983</v>
      </c>
      <c r="L217" s="139">
        <v>44196</v>
      </c>
      <c r="M217" s="48" t="str">
        <f t="shared" si="3"/>
        <v>57%</v>
      </c>
    </row>
    <row r="218" spans="1:13" ht="91.5" customHeight="1" x14ac:dyDescent="0.25">
      <c r="A218" s="128" t="s">
        <v>840</v>
      </c>
      <c r="B218" s="130" t="s">
        <v>244</v>
      </c>
      <c r="C218" s="134" t="s">
        <v>922</v>
      </c>
      <c r="D218" s="135" t="s">
        <v>955</v>
      </c>
      <c r="E218" s="132" t="s">
        <v>883</v>
      </c>
      <c r="F218" s="136">
        <v>43984</v>
      </c>
      <c r="G218" s="137">
        <v>201100064</v>
      </c>
      <c r="H218" s="153" t="s">
        <v>976</v>
      </c>
      <c r="I218" s="141"/>
      <c r="J218" s="68"/>
      <c r="K218" s="157">
        <v>43978</v>
      </c>
      <c r="L218" s="139">
        <v>44022</v>
      </c>
      <c r="M218" s="48" t="str">
        <f t="shared" si="3"/>
        <v>100%</v>
      </c>
    </row>
    <row r="219" spans="1:13" ht="81" customHeight="1" x14ac:dyDescent="0.25">
      <c r="A219" s="128" t="s">
        <v>841</v>
      </c>
      <c r="B219" s="130" t="s">
        <v>92</v>
      </c>
      <c r="C219" s="134" t="s">
        <v>923</v>
      </c>
      <c r="D219" s="135" t="s">
        <v>956</v>
      </c>
      <c r="E219" s="132" t="s">
        <v>884</v>
      </c>
      <c r="F219" s="136">
        <v>43990</v>
      </c>
      <c r="G219" s="137">
        <v>8869189</v>
      </c>
      <c r="H219" s="153" t="s">
        <v>977</v>
      </c>
      <c r="I219" s="141"/>
      <c r="J219" s="68"/>
      <c r="K219" s="157">
        <v>43992</v>
      </c>
      <c r="L219" s="139">
        <v>44021</v>
      </c>
      <c r="M219" s="48" t="str">
        <f t="shared" si="3"/>
        <v>100%</v>
      </c>
    </row>
    <row r="220" spans="1:13" ht="78" customHeight="1" x14ac:dyDescent="0.25">
      <c r="A220" s="128" t="s">
        <v>842</v>
      </c>
      <c r="B220" s="130" t="s">
        <v>73</v>
      </c>
      <c r="C220" s="134" t="s">
        <v>924</v>
      </c>
      <c r="D220" s="135" t="s">
        <v>957</v>
      </c>
      <c r="E220" s="132" t="s">
        <v>885</v>
      </c>
      <c r="F220" s="136">
        <v>43991</v>
      </c>
      <c r="G220" s="137">
        <v>473672598</v>
      </c>
      <c r="H220" s="153" t="s">
        <v>978</v>
      </c>
      <c r="I220" s="141"/>
      <c r="J220" s="68"/>
      <c r="K220" s="157">
        <v>43991</v>
      </c>
      <c r="L220" s="139">
        <v>44188</v>
      </c>
      <c r="M220" s="48" t="str">
        <f t="shared" ref="M220:M282" si="4">IF((ROUND((($N$2-$K220)/(EDATE($L220,0)-$K220)*100),2))&gt;100,"100%",CONCATENATE((ROUND((($N$2-$K220)/(EDATE($L220,0)-$K220)*100),0)),"%"))</f>
        <v>57%</v>
      </c>
    </row>
    <row r="221" spans="1:13" ht="152.25" customHeight="1" x14ac:dyDescent="0.25">
      <c r="A221" s="128" t="s">
        <v>843</v>
      </c>
      <c r="B221" s="130" t="s">
        <v>73</v>
      </c>
      <c r="C221" s="134" t="s">
        <v>925</v>
      </c>
      <c r="D221" s="135" t="s">
        <v>958</v>
      </c>
      <c r="E221" s="132" t="s">
        <v>886</v>
      </c>
      <c r="F221" s="136">
        <v>43992</v>
      </c>
      <c r="G221" s="137">
        <v>1316198250</v>
      </c>
      <c r="H221" s="153" t="s">
        <v>979</v>
      </c>
      <c r="I221" s="141"/>
      <c r="J221" s="68"/>
      <c r="K221" s="157">
        <v>43992</v>
      </c>
      <c r="L221" s="139">
        <v>44196</v>
      </c>
      <c r="M221" s="48" t="str">
        <f t="shared" si="4"/>
        <v>55%</v>
      </c>
    </row>
    <row r="222" spans="1:13" ht="79.5" customHeight="1" x14ac:dyDescent="0.25">
      <c r="A222" s="128" t="s">
        <v>844</v>
      </c>
      <c r="B222" s="130" t="s">
        <v>92</v>
      </c>
      <c r="C222" s="134" t="s">
        <v>926</v>
      </c>
      <c r="D222" s="135" t="s">
        <v>959</v>
      </c>
      <c r="E222" s="132" t="s">
        <v>887</v>
      </c>
      <c r="F222" s="136">
        <v>43993</v>
      </c>
      <c r="G222" s="137">
        <v>24375000</v>
      </c>
      <c r="H222" s="153" t="s">
        <v>980</v>
      </c>
      <c r="I222" s="141"/>
      <c r="J222" s="68"/>
      <c r="K222" s="157">
        <v>43998</v>
      </c>
      <c r="L222" s="139">
        <v>44196</v>
      </c>
      <c r="M222" s="48" t="str">
        <f t="shared" si="4"/>
        <v>54%</v>
      </c>
    </row>
    <row r="223" spans="1:13" ht="84.75" customHeight="1" x14ac:dyDescent="0.25">
      <c r="A223" s="128" t="s">
        <v>845</v>
      </c>
      <c r="B223" s="130" t="s">
        <v>92</v>
      </c>
      <c r="C223" s="134" t="s">
        <v>927</v>
      </c>
      <c r="D223" s="135" t="s">
        <v>960</v>
      </c>
      <c r="E223" s="132" t="s">
        <v>888</v>
      </c>
      <c r="F223" s="136">
        <v>43994</v>
      </c>
      <c r="G223" s="137">
        <v>24375000</v>
      </c>
      <c r="H223" s="153" t="s">
        <v>980</v>
      </c>
      <c r="I223" s="141"/>
      <c r="J223" s="68"/>
      <c r="K223" s="157">
        <v>43998</v>
      </c>
      <c r="L223" s="139">
        <v>44196</v>
      </c>
      <c r="M223" s="48" t="str">
        <f t="shared" si="4"/>
        <v>54%</v>
      </c>
    </row>
    <row r="224" spans="1:13" ht="60" x14ac:dyDescent="0.25">
      <c r="A224" s="128" t="s">
        <v>846</v>
      </c>
      <c r="B224" s="130" t="s">
        <v>583</v>
      </c>
      <c r="C224" s="134" t="s">
        <v>928</v>
      </c>
      <c r="D224" s="135" t="s">
        <v>961</v>
      </c>
      <c r="E224" s="132" t="s">
        <v>889</v>
      </c>
      <c r="F224" s="136">
        <v>43994</v>
      </c>
      <c r="G224" s="137">
        <v>29108450</v>
      </c>
      <c r="H224" s="153" t="s">
        <v>215</v>
      </c>
      <c r="I224" s="141"/>
      <c r="J224" s="68"/>
      <c r="K224" s="157">
        <v>43994</v>
      </c>
      <c r="L224" s="139">
        <v>44023</v>
      </c>
      <c r="M224" s="48" t="str">
        <f t="shared" si="4"/>
        <v>100%</v>
      </c>
    </row>
    <row r="225" spans="1:15" s="50" customFormat="1" ht="75.75" customHeight="1" x14ac:dyDescent="0.25">
      <c r="A225" s="128" t="s">
        <v>847</v>
      </c>
      <c r="B225" s="130" t="s">
        <v>82</v>
      </c>
      <c r="C225" s="134" t="s">
        <v>929</v>
      </c>
      <c r="D225" s="135" t="s">
        <v>962</v>
      </c>
      <c r="E225" s="132" t="s">
        <v>890</v>
      </c>
      <c r="F225" s="136">
        <v>43999</v>
      </c>
      <c r="G225" s="137">
        <v>6000000</v>
      </c>
      <c r="H225" s="153" t="s">
        <v>981</v>
      </c>
      <c r="I225" s="141"/>
      <c r="J225" s="68"/>
      <c r="K225" s="157">
        <v>44000</v>
      </c>
      <c r="L225" s="139">
        <v>44004</v>
      </c>
      <c r="M225" s="48" t="str">
        <f t="shared" si="4"/>
        <v>100%</v>
      </c>
      <c r="O225"/>
    </row>
    <row r="226" spans="1:15" s="50" customFormat="1" ht="82.5" customHeight="1" x14ac:dyDescent="0.25">
      <c r="A226" s="148" t="s">
        <v>848</v>
      </c>
      <c r="B226" s="129" t="s">
        <v>92</v>
      </c>
      <c r="C226" s="147" t="s">
        <v>930</v>
      </c>
      <c r="D226" s="142" t="s">
        <v>963</v>
      </c>
      <c r="E226" s="146" t="s">
        <v>891</v>
      </c>
      <c r="F226" s="136">
        <v>44000</v>
      </c>
      <c r="G226" s="137">
        <v>280000000</v>
      </c>
      <c r="H226" s="153" t="s">
        <v>982</v>
      </c>
      <c r="I226" s="141"/>
      <c r="J226" s="68"/>
      <c r="K226" s="156">
        <v>44001</v>
      </c>
      <c r="L226" s="138">
        <v>44196</v>
      </c>
      <c r="M226" s="48" t="str">
        <f t="shared" si="4"/>
        <v>53%</v>
      </c>
      <c r="O226"/>
    </row>
    <row r="227" spans="1:15" s="50" customFormat="1" ht="69.75" customHeight="1" x14ac:dyDescent="0.25">
      <c r="A227" s="128" t="s">
        <v>849</v>
      </c>
      <c r="B227" s="130" t="s">
        <v>462</v>
      </c>
      <c r="C227" s="134" t="s">
        <v>931</v>
      </c>
      <c r="D227" s="135" t="s">
        <v>964</v>
      </c>
      <c r="E227" s="150" t="s">
        <v>892</v>
      </c>
      <c r="F227" s="136">
        <v>44005</v>
      </c>
      <c r="G227" s="137">
        <v>4531520</v>
      </c>
      <c r="H227" s="153" t="s">
        <v>215</v>
      </c>
      <c r="I227" s="141"/>
      <c r="J227" s="68"/>
      <c r="K227" s="157">
        <v>44006</v>
      </c>
      <c r="L227" s="139">
        <v>44035</v>
      </c>
      <c r="M227" s="48" t="str">
        <f t="shared" si="4"/>
        <v>100%</v>
      </c>
      <c r="O227"/>
    </row>
    <row r="228" spans="1:15" s="50" customFormat="1" ht="120" customHeight="1" x14ac:dyDescent="0.25">
      <c r="A228" s="128" t="s">
        <v>988</v>
      </c>
      <c r="B228" s="130" t="s">
        <v>82</v>
      </c>
      <c r="C228" s="134" t="s">
        <v>997</v>
      </c>
      <c r="D228" s="135" t="s">
        <v>120</v>
      </c>
      <c r="E228" s="150" t="s">
        <v>1005</v>
      </c>
      <c r="F228" s="136">
        <v>44007</v>
      </c>
      <c r="G228" s="137">
        <v>814224</v>
      </c>
      <c r="H228" s="153" t="s">
        <v>1016</v>
      </c>
      <c r="I228" s="140"/>
      <c r="J228" s="68"/>
      <c r="K228" s="157">
        <v>44008</v>
      </c>
      <c r="L228" s="139">
        <v>45102</v>
      </c>
      <c r="M228" s="48" t="str">
        <f t="shared" si="4"/>
        <v>9%</v>
      </c>
      <c r="O228"/>
    </row>
    <row r="229" spans="1:15" s="50" customFormat="1" ht="101.25" customHeight="1" x14ac:dyDescent="0.25">
      <c r="A229" s="128" t="s">
        <v>989</v>
      </c>
      <c r="B229" s="130" t="s">
        <v>1018</v>
      </c>
      <c r="C229" s="134" t="s">
        <v>998</v>
      </c>
      <c r="D229" s="135" t="s">
        <v>1014</v>
      </c>
      <c r="E229" s="150" t="s">
        <v>1006</v>
      </c>
      <c r="F229" s="136">
        <v>44007</v>
      </c>
      <c r="G229" s="137">
        <v>9000000</v>
      </c>
      <c r="H229" s="153" t="s">
        <v>973</v>
      </c>
      <c r="I229" s="140"/>
      <c r="J229" s="68"/>
      <c r="K229" s="157">
        <v>44008</v>
      </c>
      <c r="L229" s="139">
        <v>44068</v>
      </c>
      <c r="M229" s="48" t="str">
        <f t="shared" si="4"/>
        <v>100%</v>
      </c>
      <c r="O229"/>
    </row>
    <row r="230" spans="1:15" s="50" customFormat="1" ht="74.25" customHeight="1" x14ac:dyDescent="0.25">
      <c r="A230" s="128" t="s">
        <v>990</v>
      </c>
      <c r="B230" s="130" t="s">
        <v>82</v>
      </c>
      <c r="C230" s="134" t="s">
        <v>999</v>
      </c>
      <c r="D230" s="135" t="s">
        <v>1015</v>
      </c>
      <c r="E230" s="150" t="s">
        <v>1007</v>
      </c>
      <c r="F230" s="136">
        <v>44007</v>
      </c>
      <c r="G230" s="137">
        <v>32143410</v>
      </c>
      <c r="H230" s="153" t="s">
        <v>61</v>
      </c>
      <c r="I230" s="140"/>
      <c r="J230" s="68"/>
      <c r="K230" s="157">
        <v>44013</v>
      </c>
      <c r="L230" s="139">
        <v>44196</v>
      </c>
      <c r="M230" s="48" t="str">
        <f t="shared" si="4"/>
        <v>50%</v>
      </c>
      <c r="O230"/>
    </row>
    <row r="231" spans="1:15" s="50" customFormat="1" ht="100.5" customHeight="1" x14ac:dyDescent="0.25">
      <c r="A231" s="128" t="s">
        <v>991</v>
      </c>
      <c r="B231" s="130" t="s">
        <v>1018</v>
      </c>
      <c r="C231" s="134" t="s">
        <v>486</v>
      </c>
      <c r="D231" s="135" t="s">
        <v>487</v>
      </c>
      <c r="E231" s="150" t="s">
        <v>1008</v>
      </c>
      <c r="F231" s="136">
        <v>44007</v>
      </c>
      <c r="G231" s="137">
        <v>9000000</v>
      </c>
      <c r="H231" s="153" t="s">
        <v>973</v>
      </c>
      <c r="I231" s="140"/>
      <c r="J231" s="68"/>
      <c r="K231" s="157">
        <v>44008</v>
      </c>
      <c r="L231" s="139">
        <v>44068</v>
      </c>
      <c r="M231" s="48" t="str">
        <f t="shared" si="4"/>
        <v>100%</v>
      </c>
      <c r="O231"/>
    </row>
    <row r="232" spans="1:15" s="50" customFormat="1" ht="90" customHeight="1" x14ac:dyDescent="0.25">
      <c r="A232" s="128" t="s">
        <v>992</v>
      </c>
      <c r="B232" s="130" t="s">
        <v>1018</v>
      </c>
      <c r="C232" s="134" t="s">
        <v>1000</v>
      </c>
      <c r="D232" s="135" t="s">
        <v>539</v>
      </c>
      <c r="E232" s="150" t="s">
        <v>1009</v>
      </c>
      <c r="F232" s="136">
        <v>44007</v>
      </c>
      <c r="G232" s="137">
        <v>6750000</v>
      </c>
      <c r="H232" s="153" t="s">
        <v>973</v>
      </c>
      <c r="I232" s="140"/>
      <c r="J232" s="68"/>
      <c r="K232" s="157">
        <v>44008</v>
      </c>
      <c r="L232" s="139">
        <v>44068</v>
      </c>
      <c r="M232" s="48" t="str">
        <f t="shared" si="4"/>
        <v>100%</v>
      </c>
      <c r="O232"/>
    </row>
    <row r="233" spans="1:15" s="50" customFormat="1" ht="77.25" customHeight="1" x14ac:dyDescent="0.25">
      <c r="A233" s="128" t="s">
        <v>993</v>
      </c>
      <c r="B233" s="130" t="s">
        <v>82</v>
      </c>
      <c r="C233" s="134" t="s">
        <v>1001</v>
      </c>
      <c r="D233" s="135" t="s">
        <v>1020</v>
      </c>
      <c r="E233" s="150" t="s">
        <v>1010</v>
      </c>
      <c r="F233" s="136">
        <v>44012</v>
      </c>
      <c r="G233" s="137">
        <v>6000000</v>
      </c>
      <c r="H233" s="153" t="s">
        <v>1024</v>
      </c>
      <c r="I233" s="140"/>
      <c r="J233" s="68"/>
      <c r="K233" s="157">
        <v>44013</v>
      </c>
      <c r="L233" s="139">
        <v>44018</v>
      </c>
      <c r="M233" s="48" t="str">
        <f t="shared" si="4"/>
        <v>100%</v>
      </c>
      <c r="O233"/>
    </row>
    <row r="234" spans="1:15" s="50" customFormat="1" ht="103.5" customHeight="1" x14ac:dyDescent="0.25">
      <c r="A234" s="128" t="s">
        <v>994</v>
      </c>
      <c r="B234" s="130" t="s">
        <v>490</v>
      </c>
      <c r="C234" s="134" t="s">
        <v>1002</v>
      </c>
      <c r="D234" s="135" t="s">
        <v>1021</v>
      </c>
      <c r="E234" s="150" t="s">
        <v>1011</v>
      </c>
      <c r="F234" s="136">
        <v>44012</v>
      </c>
      <c r="G234" s="137">
        <v>28800000</v>
      </c>
      <c r="H234" s="153" t="s">
        <v>61</v>
      </c>
      <c r="I234" s="140"/>
      <c r="J234" s="68"/>
      <c r="K234" s="157">
        <v>44013</v>
      </c>
      <c r="L234" s="139">
        <v>44196</v>
      </c>
      <c r="M234" s="48" t="str">
        <f t="shared" si="4"/>
        <v>50%</v>
      </c>
      <c r="O234"/>
    </row>
    <row r="235" spans="1:15" s="50" customFormat="1" ht="66.75" customHeight="1" x14ac:dyDescent="0.25">
      <c r="A235" s="128" t="s">
        <v>995</v>
      </c>
      <c r="B235" s="130" t="s">
        <v>586</v>
      </c>
      <c r="C235" s="134" t="s">
        <v>1003</v>
      </c>
      <c r="D235" s="141" t="s">
        <v>1022</v>
      </c>
      <c r="E235" s="150" t="s">
        <v>1012</v>
      </c>
      <c r="F235" s="136">
        <v>44012</v>
      </c>
      <c r="G235" s="137">
        <v>11187012</v>
      </c>
      <c r="H235" s="153" t="s">
        <v>61</v>
      </c>
      <c r="I235" s="140"/>
      <c r="J235" s="68"/>
      <c r="K235" s="157">
        <v>44013</v>
      </c>
      <c r="L235" s="139">
        <v>44196</v>
      </c>
      <c r="M235" s="48" t="str">
        <f t="shared" si="4"/>
        <v>50%</v>
      </c>
      <c r="O235"/>
    </row>
    <row r="236" spans="1:15" s="50" customFormat="1" ht="92.25" customHeight="1" x14ac:dyDescent="0.25">
      <c r="A236" s="128" t="s">
        <v>996</v>
      </c>
      <c r="B236" s="130" t="s">
        <v>1019</v>
      </c>
      <c r="C236" s="134" t="s">
        <v>1004</v>
      </c>
      <c r="D236" s="135" t="s">
        <v>1023</v>
      </c>
      <c r="E236" s="150" t="s">
        <v>1013</v>
      </c>
      <c r="F236" s="136">
        <v>44012</v>
      </c>
      <c r="G236" s="137">
        <v>29400000</v>
      </c>
      <c r="H236" s="153" t="s">
        <v>61</v>
      </c>
      <c r="I236" s="140"/>
      <c r="J236" s="68"/>
      <c r="K236" s="157">
        <v>44013</v>
      </c>
      <c r="L236" s="139">
        <v>44196</v>
      </c>
      <c r="M236" s="48" t="str">
        <f t="shared" si="4"/>
        <v>50%</v>
      </c>
      <c r="O236"/>
    </row>
    <row r="237" spans="1:15" s="50" customFormat="1" ht="26.25" x14ac:dyDescent="0.25">
      <c r="A237" s="177" t="s">
        <v>1034</v>
      </c>
      <c r="B237" s="177"/>
      <c r="C237" s="177"/>
      <c r="D237" s="177"/>
      <c r="E237" s="177"/>
      <c r="F237" s="177"/>
      <c r="G237" s="177"/>
      <c r="H237" s="177"/>
      <c r="I237" s="177"/>
      <c r="J237" s="177"/>
      <c r="K237" s="177"/>
      <c r="L237" s="177"/>
      <c r="M237" s="177"/>
      <c r="O237"/>
    </row>
    <row r="238" spans="1:15" s="50" customFormat="1" ht="94.5" x14ac:dyDescent="0.25">
      <c r="A238" s="39" t="s">
        <v>0</v>
      </c>
      <c r="B238" s="39" t="s">
        <v>5</v>
      </c>
      <c r="C238" s="39" t="s">
        <v>1</v>
      </c>
      <c r="D238" s="39" t="s">
        <v>6</v>
      </c>
      <c r="E238" s="39" t="s">
        <v>27</v>
      </c>
      <c r="F238" s="39" t="s">
        <v>28</v>
      </c>
      <c r="G238" s="39" t="s">
        <v>7</v>
      </c>
      <c r="H238" s="39" t="s">
        <v>26</v>
      </c>
      <c r="I238" s="39" t="s">
        <v>31</v>
      </c>
      <c r="J238" s="39" t="s">
        <v>30</v>
      </c>
      <c r="K238" s="39" t="s">
        <v>2</v>
      </c>
      <c r="L238" s="39" t="s">
        <v>3</v>
      </c>
      <c r="M238" s="79" t="s">
        <v>29</v>
      </c>
      <c r="O238"/>
    </row>
    <row r="239" spans="1:15" s="50" customFormat="1" ht="64.5" customHeight="1" x14ac:dyDescent="0.25">
      <c r="A239" s="128" t="s">
        <v>1035</v>
      </c>
      <c r="B239" s="130" t="s">
        <v>92</v>
      </c>
      <c r="C239" s="134" t="s">
        <v>1118</v>
      </c>
      <c r="D239" s="135" t="s">
        <v>155</v>
      </c>
      <c r="E239" s="150" t="s">
        <v>1191</v>
      </c>
      <c r="F239" s="169">
        <v>44013</v>
      </c>
      <c r="G239" s="170">
        <v>206086303</v>
      </c>
      <c r="H239" s="134" t="s">
        <v>581</v>
      </c>
      <c r="I239" s="68"/>
      <c r="J239" s="68"/>
      <c r="K239" s="139">
        <v>44013</v>
      </c>
      <c r="L239" s="139">
        <v>44196</v>
      </c>
      <c r="M239" s="48" t="str">
        <f t="shared" si="4"/>
        <v>50%</v>
      </c>
      <c r="O239"/>
    </row>
    <row r="240" spans="1:15" ht="124.5" customHeight="1" x14ac:dyDescent="0.25">
      <c r="A240" s="128" t="s">
        <v>1036</v>
      </c>
      <c r="B240" s="130" t="s">
        <v>92</v>
      </c>
      <c r="C240" s="134" t="s">
        <v>1118</v>
      </c>
      <c r="D240" s="135" t="s">
        <v>155</v>
      </c>
      <c r="E240" s="150" t="s">
        <v>1192</v>
      </c>
      <c r="F240" s="169">
        <v>44013</v>
      </c>
      <c r="G240" s="170">
        <v>400000000</v>
      </c>
      <c r="H240" s="134" t="s">
        <v>581</v>
      </c>
      <c r="I240" s="68"/>
      <c r="J240" s="68"/>
      <c r="K240" s="139">
        <v>44014</v>
      </c>
      <c r="L240" s="139">
        <v>44196</v>
      </c>
      <c r="M240" s="48" t="str">
        <f t="shared" si="4"/>
        <v>49%</v>
      </c>
    </row>
    <row r="241" spans="1:13" ht="78.75" customHeight="1" x14ac:dyDescent="0.25">
      <c r="A241" s="128" t="s">
        <v>1037</v>
      </c>
      <c r="B241" s="130" t="s">
        <v>1313</v>
      </c>
      <c r="C241" s="134" t="s">
        <v>142</v>
      </c>
      <c r="D241" s="135" t="s">
        <v>157</v>
      </c>
      <c r="E241" s="150" t="s">
        <v>1193</v>
      </c>
      <c r="F241" s="169">
        <v>44013</v>
      </c>
      <c r="G241" s="170">
        <v>153240552</v>
      </c>
      <c r="H241" s="134" t="s">
        <v>581</v>
      </c>
      <c r="I241" s="68"/>
      <c r="J241" s="68"/>
      <c r="K241" s="139">
        <v>44013</v>
      </c>
      <c r="L241" s="139">
        <v>44196</v>
      </c>
      <c r="M241" s="48" t="str">
        <f t="shared" si="4"/>
        <v>50%</v>
      </c>
    </row>
    <row r="242" spans="1:13" ht="62.25" customHeight="1" x14ac:dyDescent="0.25">
      <c r="A242" s="128" t="s">
        <v>1038</v>
      </c>
      <c r="B242" s="130" t="s">
        <v>92</v>
      </c>
      <c r="C242" s="134" t="s">
        <v>1119</v>
      </c>
      <c r="D242" s="135" t="s">
        <v>188</v>
      </c>
      <c r="E242" s="150" t="s">
        <v>1194</v>
      </c>
      <c r="F242" s="169">
        <v>44013</v>
      </c>
      <c r="G242" s="170">
        <v>343072390</v>
      </c>
      <c r="H242" s="134" t="s">
        <v>581</v>
      </c>
      <c r="I242" s="68"/>
      <c r="J242" s="68"/>
      <c r="K242" s="139">
        <v>44014</v>
      </c>
      <c r="L242" s="139">
        <v>44196</v>
      </c>
      <c r="M242" s="48" t="str">
        <f t="shared" si="4"/>
        <v>49%</v>
      </c>
    </row>
    <row r="243" spans="1:13" ht="82.5" customHeight="1" x14ac:dyDescent="0.25">
      <c r="A243" s="128" t="s">
        <v>1039</v>
      </c>
      <c r="B243" s="130" t="s">
        <v>1313</v>
      </c>
      <c r="C243" s="134" t="s">
        <v>142</v>
      </c>
      <c r="D243" s="135" t="s">
        <v>157</v>
      </c>
      <c r="E243" s="150" t="s">
        <v>1195</v>
      </c>
      <c r="F243" s="169">
        <v>44013</v>
      </c>
      <c r="G243" s="170">
        <v>38233698</v>
      </c>
      <c r="H243" s="134" t="s">
        <v>581</v>
      </c>
      <c r="I243" s="68"/>
      <c r="J243" s="68"/>
      <c r="K243" s="139">
        <v>44013</v>
      </c>
      <c r="L243" s="139">
        <v>44196</v>
      </c>
      <c r="M243" s="48" t="str">
        <f t="shared" si="4"/>
        <v>50%</v>
      </c>
    </row>
    <row r="244" spans="1:13" ht="74.25" customHeight="1" x14ac:dyDescent="0.25">
      <c r="A244" s="128" t="s">
        <v>1040</v>
      </c>
      <c r="B244" s="130" t="s">
        <v>92</v>
      </c>
      <c r="C244" s="134" t="s">
        <v>1118</v>
      </c>
      <c r="D244" s="142" t="s">
        <v>155</v>
      </c>
      <c r="E244" s="150" t="s">
        <v>1196</v>
      </c>
      <c r="F244" s="169">
        <v>44013</v>
      </c>
      <c r="G244" s="170">
        <v>451080000</v>
      </c>
      <c r="H244" s="134" t="s">
        <v>213</v>
      </c>
      <c r="I244" s="68"/>
      <c r="J244" s="68"/>
      <c r="K244" s="172">
        <v>44014</v>
      </c>
      <c r="L244" s="172">
        <v>44105</v>
      </c>
      <c r="M244" s="48" t="str">
        <f t="shared" si="4"/>
        <v>99%</v>
      </c>
    </row>
    <row r="245" spans="1:13" ht="99.75" customHeight="1" x14ac:dyDescent="0.25">
      <c r="A245" s="128" t="s">
        <v>1041</v>
      </c>
      <c r="B245" s="130" t="s">
        <v>92</v>
      </c>
      <c r="C245" s="134" t="s">
        <v>804</v>
      </c>
      <c r="D245" s="135" t="s">
        <v>155</v>
      </c>
      <c r="E245" s="150" t="s">
        <v>1197</v>
      </c>
      <c r="F245" s="169">
        <v>44013</v>
      </c>
      <c r="G245" s="170">
        <v>687500000</v>
      </c>
      <c r="H245" s="134" t="s">
        <v>581</v>
      </c>
      <c r="I245" s="68"/>
      <c r="J245" s="68"/>
      <c r="K245" s="139">
        <v>44013</v>
      </c>
      <c r="L245" s="139">
        <v>44196</v>
      </c>
      <c r="M245" s="48" t="str">
        <f t="shared" si="4"/>
        <v>50%</v>
      </c>
    </row>
    <row r="246" spans="1:13" ht="60" customHeight="1" x14ac:dyDescent="0.25">
      <c r="A246" s="128" t="s">
        <v>1042</v>
      </c>
      <c r="B246" s="130" t="s">
        <v>1313</v>
      </c>
      <c r="C246" s="134" t="s">
        <v>1120</v>
      </c>
      <c r="D246" s="135" t="s">
        <v>1320</v>
      </c>
      <c r="E246" s="150" t="s">
        <v>1198</v>
      </c>
      <c r="F246" s="169" t="s">
        <v>1273</v>
      </c>
      <c r="G246" s="170">
        <v>5400000</v>
      </c>
      <c r="H246" s="134" t="s">
        <v>581</v>
      </c>
      <c r="I246" s="68"/>
      <c r="J246" s="68"/>
      <c r="K246" s="139">
        <v>44013</v>
      </c>
      <c r="L246" s="139">
        <v>44196</v>
      </c>
      <c r="M246" s="48" t="str">
        <f t="shared" si="4"/>
        <v>50%</v>
      </c>
    </row>
    <row r="247" spans="1:13" ht="53.25" customHeight="1" x14ac:dyDescent="0.25">
      <c r="A247" s="128" t="s">
        <v>1043</v>
      </c>
      <c r="B247" s="130" t="s">
        <v>1313</v>
      </c>
      <c r="C247" s="134" t="s">
        <v>1121</v>
      </c>
      <c r="D247" s="135" t="s">
        <v>1321</v>
      </c>
      <c r="E247" s="150" t="s">
        <v>1199</v>
      </c>
      <c r="F247" s="169" t="s">
        <v>1273</v>
      </c>
      <c r="G247" s="170">
        <v>5248212</v>
      </c>
      <c r="H247" s="134" t="s">
        <v>581</v>
      </c>
      <c r="I247" s="68"/>
      <c r="J247" s="68"/>
      <c r="K247" s="139">
        <v>44013</v>
      </c>
      <c r="L247" s="139">
        <v>44196</v>
      </c>
      <c r="M247" s="48" t="str">
        <f t="shared" si="4"/>
        <v>50%</v>
      </c>
    </row>
    <row r="248" spans="1:13" ht="74.25" customHeight="1" x14ac:dyDescent="0.25">
      <c r="A248" s="128" t="s">
        <v>1044</v>
      </c>
      <c r="B248" s="130" t="s">
        <v>1313</v>
      </c>
      <c r="C248" s="134" t="s">
        <v>1122</v>
      </c>
      <c r="D248" s="135" t="s">
        <v>1322</v>
      </c>
      <c r="E248" s="150" t="s">
        <v>1200</v>
      </c>
      <c r="F248" s="169" t="s">
        <v>1273</v>
      </c>
      <c r="G248" s="170">
        <v>5400000</v>
      </c>
      <c r="H248" s="134" t="s">
        <v>581</v>
      </c>
      <c r="I248" s="68"/>
      <c r="J248" s="68"/>
      <c r="K248" s="139">
        <v>44013</v>
      </c>
      <c r="L248" s="139">
        <v>44196</v>
      </c>
      <c r="M248" s="48" t="str">
        <f t="shared" si="4"/>
        <v>50%</v>
      </c>
    </row>
    <row r="249" spans="1:13" ht="82.5" customHeight="1" x14ac:dyDescent="0.25">
      <c r="A249" s="128" t="s">
        <v>1045</v>
      </c>
      <c r="B249" s="130" t="s">
        <v>675</v>
      </c>
      <c r="C249" s="134" t="s">
        <v>1123</v>
      </c>
      <c r="D249" s="135" t="s">
        <v>1323</v>
      </c>
      <c r="E249" s="150" t="s">
        <v>1201</v>
      </c>
      <c r="F249" s="169">
        <v>44013</v>
      </c>
      <c r="G249" s="170">
        <v>7839129</v>
      </c>
      <c r="H249" s="134" t="s">
        <v>1274</v>
      </c>
      <c r="I249" s="68"/>
      <c r="J249" s="68"/>
      <c r="K249" s="139">
        <v>44014</v>
      </c>
      <c r="L249" s="139">
        <v>44075</v>
      </c>
      <c r="M249" s="48" t="str">
        <f t="shared" si="4"/>
        <v>100%</v>
      </c>
    </row>
    <row r="250" spans="1:13" ht="60.75" customHeight="1" x14ac:dyDescent="0.25">
      <c r="A250" s="128" t="s">
        <v>1046</v>
      </c>
      <c r="B250" s="130" t="s">
        <v>92</v>
      </c>
      <c r="C250" s="134" t="s">
        <v>1124</v>
      </c>
      <c r="D250" s="135" t="s">
        <v>1324</v>
      </c>
      <c r="E250" s="150" t="s">
        <v>1202</v>
      </c>
      <c r="F250" s="169">
        <v>44020</v>
      </c>
      <c r="G250" s="170">
        <v>163732732</v>
      </c>
      <c r="H250" s="134" t="s">
        <v>1319</v>
      </c>
      <c r="I250" s="68"/>
      <c r="J250" s="68"/>
      <c r="K250" s="139">
        <v>44022</v>
      </c>
      <c r="L250" s="139">
        <v>44196</v>
      </c>
      <c r="M250" s="48" t="str">
        <f t="shared" si="4"/>
        <v>47%</v>
      </c>
    </row>
    <row r="251" spans="1:13" ht="78" customHeight="1" x14ac:dyDescent="0.25">
      <c r="A251" s="128" t="s">
        <v>1047</v>
      </c>
      <c r="B251" s="173" t="s">
        <v>1019</v>
      </c>
      <c r="C251" s="141" t="s">
        <v>1125</v>
      </c>
      <c r="D251" s="135" t="s">
        <v>1325</v>
      </c>
      <c r="E251" s="150" t="s">
        <v>1203</v>
      </c>
      <c r="F251" s="169">
        <v>44026</v>
      </c>
      <c r="G251" s="170">
        <v>3562876623</v>
      </c>
      <c r="H251" s="134" t="s">
        <v>1275</v>
      </c>
      <c r="I251" s="68"/>
      <c r="J251" s="68"/>
      <c r="K251" s="172">
        <v>44028</v>
      </c>
      <c r="L251" s="172">
        <v>44196</v>
      </c>
      <c r="M251" s="48" t="str">
        <f t="shared" si="4"/>
        <v>45%</v>
      </c>
    </row>
    <row r="252" spans="1:13" ht="67.5" customHeight="1" x14ac:dyDescent="0.25">
      <c r="A252" s="128" t="s">
        <v>1048</v>
      </c>
      <c r="B252" s="173" t="s">
        <v>219</v>
      </c>
      <c r="C252" s="141" t="s">
        <v>1126</v>
      </c>
      <c r="D252" s="135" t="s">
        <v>963</v>
      </c>
      <c r="E252" s="150" t="s">
        <v>1204</v>
      </c>
      <c r="F252" s="169">
        <v>44027</v>
      </c>
      <c r="G252" s="170">
        <v>411989160</v>
      </c>
      <c r="H252" s="134" t="s">
        <v>1276</v>
      </c>
      <c r="I252" s="68"/>
      <c r="J252" s="68"/>
      <c r="K252" s="172">
        <v>44027</v>
      </c>
      <c r="L252" s="172">
        <v>44194</v>
      </c>
      <c r="M252" s="48" t="str">
        <f t="shared" si="4"/>
        <v>46%</v>
      </c>
    </row>
    <row r="253" spans="1:13" ht="123.75" customHeight="1" x14ac:dyDescent="0.25">
      <c r="A253" s="128" t="s">
        <v>1049</v>
      </c>
      <c r="B253" s="173" t="s">
        <v>113</v>
      </c>
      <c r="C253" s="141" t="s">
        <v>1127</v>
      </c>
      <c r="D253" s="135" t="s">
        <v>78</v>
      </c>
      <c r="E253" s="150" t="s">
        <v>1205</v>
      </c>
      <c r="F253" s="169">
        <v>44027</v>
      </c>
      <c r="G253" s="170">
        <v>8780215839</v>
      </c>
      <c r="H253" s="134" t="s">
        <v>1277</v>
      </c>
      <c r="I253" s="68"/>
      <c r="J253" s="68"/>
      <c r="K253" s="172">
        <v>44028</v>
      </c>
      <c r="L253" s="172">
        <v>44196</v>
      </c>
      <c r="M253" s="48" t="str">
        <f t="shared" si="4"/>
        <v>45%</v>
      </c>
    </row>
    <row r="254" spans="1:13" ht="101.25" customHeight="1" x14ac:dyDescent="0.25">
      <c r="A254" s="128" t="s">
        <v>1050</v>
      </c>
      <c r="B254" s="173" t="s">
        <v>92</v>
      </c>
      <c r="C254" s="141" t="s">
        <v>1118</v>
      </c>
      <c r="D254" s="135" t="s">
        <v>155</v>
      </c>
      <c r="E254" s="150" t="s">
        <v>1206</v>
      </c>
      <c r="F254" s="169">
        <v>44027</v>
      </c>
      <c r="G254" s="170">
        <v>591714940</v>
      </c>
      <c r="H254" s="134" t="s">
        <v>1277</v>
      </c>
      <c r="I254" s="68"/>
      <c r="J254" s="68"/>
      <c r="K254" s="172">
        <v>44028</v>
      </c>
      <c r="L254" s="172">
        <v>44196</v>
      </c>
      <c r="M254" s="48" t="str">
        <f t="shared" si="4"/>
        <v>45%</v>
      </c>
    </row>
    <row r="255" spans="1:13" ht="81" customHeight="1" x14ac:dyDescent="0.25">
      <c r="A255" s="128" t="s">
        <v>1051</v>
      </c>
      <c r="B255" s="173" t="s">
        <v>92</v>
      </c>
      <c r="C255" s="141" t="s">
        <v>1128</v>
      </c>
      <c r="D255" s="135" t="s">
        <v>1326</v>
      </c>
      <c r="E255" s="150" t="s">
        <v>1207</v>
      </c>
      <c r="F255" s="169">
        <v>44028</v>
      </c>
      <c r="G255" s="170">
        <v>15125000</v>
      </c>
      <c r="H255" s="134" t="s">
        <v>1278</v>
      </c>
      <c r="I255" s="68"/>
      <c r="J255" s="68"/>
      <c r="K255" s="172">
        <v>44029</v>
      </c>
      <c r="L255" s="172">
        <v>44196</v>
      </c>
      <c r="M255" s="48" t="str">
        <f t="shared" si="4"/>
        <v>45%</v>
      </c>
    </row>
    <row r="256" spans="1:13" ht="101.25" customHeight="1" x14ac:dyDescent="0.25">
      <c r="A256" s="128" t="s">
        <v>1052</v>
      </c>
      <c r="B256" s="173" t="s">
        <v>113</v>
      </c>
      <c r="C256" s="141" t="s">
        <v>1129</v>
      </c>
      <c r="D256" s="135" t="s">
        <v>1327</v>
      </c>
      <c r="E256" s="150" t="s">
        <v>1208</v>
      </c>
      <c r="F256" s="169">
        <v>44028</v>
      </c>
      <c r="G256" s="170">
        <v>33000000</v>
      </c>
      <c r="H256" s="134" t="s">
        <v>1278</v>
      </c>
      <c r="I256" s="68"/>
      <c r="J256" s="68"/>
      <c r="K256" s="172">
        <v>44029</v>
      </c>
      <c r="L256" s="172">
        <v>44196</v>
      </c>
      <c r="M256" s="48" t="str">
        <f t="shared" si="4"/>
        <v>45%</v>
      </c>
    </row>
    <row r="257" spans="1:13" ht="118.5" customHeight="1" x14ac:dyDescent="0.25">
      <c r="A257" s="128" t="s">
        <v>1053</v>
      </c>
      <c r="B257" s="173" t="s">
        <v>1307</v>
      </c>
      <c r="C257" s="141" t="s">
        <v>1130</v>
      </c>
      <c r="D257" s="135" t="s">
        <v>1328</v>
      </c>
      <c r="E257" s="150" t="s">
        <v>1209</v>
      </c>
      <c r="F257" s="169">
        <v>44029</v>
      </c>
      <c r="G257" s="170">
        <v>13500000</v>
      </c>
      <c r="H257" s="134" t="s">
        <v>62</v>
      </c>
      <c r="I257" s="68"/>
      <c r="J257" s="68"/>
      <c r="K257" s="172">
        <v>44033</v>
      </c>
      <c r="L257" s="172">
        <v>44185</v>
      </c>
      <c r="M257" s="48" t="str">
        <f t="shared" si="4"/>
        <v>47%</v>
      </c>
    </row>
    <row r="258" spans="1:13" ht="108.75" customHeight="1" x14ac:dyDescent="0.25">
      <c r="A258" s="128" t="s">
        <v>1054</v>
      </c>
      <c r="B258" s="173" t="s">
        <v>1313</v>
      </c>
      <c r="C258" s="141" t="s">
        <v>1131</v>
      </c>
      <c r="D258" s="135" t="s">
        <v>1329</v>
      </c>
      <c r="E258" s="150" t="s">
        <v>1210</v>
      </c>
      <c r="F258" s="169">
        <v>44029</v>
      </c>
      <c r="G258" s="170">
        <v>1709180</v>
      </c>
      <c r="H258" s="134" t="s">
        <v>1278</v>
      </c>
      <c r="I258" s="68"/>
      <c r="J258" s="68"/>
      <c r="K258" s="172">
        <v>44029</v>
      </c>
      <c r="L258" s="172">
        <v>44196</v>
      </c>
      <c r="M258" s="48" t="str">
        <f t="shared" si="4"/>
        <v>45%</v>
      </c>
    </row>
    <row r="259" spans="1:13" ht="93" customHeight="1" x14ac:dyDescent="0.25">
      <c r="A259" s="128" t="s">
        <v>1055</v>
      </c>
      <c r="B259" s="173" t="s">
        <v>1313</v>
      </c>
      <c r="C259" s="141" t="s">
        <v>1132</v>
      </c>
      <c r="D259" s="135" t="s">
        <v>1330</v>
      </c>
      <c r="E259" s="150" t="s">
        <v>1211</v>
      </c>
      <c r="F259" s="169">
        <v>44033</v>
      </c>
      <c r="G259" s="170">
        <v>268939381</v>
      </c>
      <c r="H259" s="134" t="s">
        <v>65</v>
      </c>
      <c r="I259" s="68"/>
      <c r="J259" s="68"/>
      <c r="K259" s="172">
        <v>44034</v>
      </c>
      <c r="L259" s="172">
        <v>44196</v>
      </c>
      <c r="M259" s="48" t="str">
        <f t="shared" si="4"/>
        <v>43%</v>
      </c>
    </row>
    <row r="260" spans="1:13" ht="62.25" customHeight="1" x14ac:dyDescent="0.25">
      <c r="A260" s="128" t="s">
        <v>1056</v>
      </c>
      <c r="B260" s="173" t="s">
        <v>1313</v>
      </c>
      <c r="C260" s="141" t="s">
        <v>1133</v>
      </c>
      <c r="D260" s="135" t="s">
        <v>1331</v>
      </c>
      <c r="E260" s="150" t="s">
        <v>1212</v>
      </c>
      <c r="F260" s="169">
        <v>44034</v>
      </c>
      <c r="G260" s="170">
        <v>96875000</v>
      </c>
      <c r="H260" s="134" t="s">
        <v>213</v>
      </c>
      <c r="I260" s="68"/>
      <c r="J260" s="68"/>
      <c r="K260" s="172">
        <v>44025</v>
      </c>
      <c r="L260" s="172">
        <v>44116</v>
      </c>
      <c r="M260" s="48" t="str">
        <f t="shared" si="4"/>
        <v>87%</v>
      </c>
    </row>
    <row r="261" spans="1:13" ht="90" customHeight="1" x14ac:dyDescent="0.25">
      <c r="A261" s="128" t="s">
        <v>1057</v>
      </c>
      <c r="B261" s="173" t="s">
        <v>1313</v>
      </c>
      <c r="C261" s="141" t="s">
        <v>1134</v>
      </c>
      <c r="D261" s="135" t="s">
        <v>943</v>
      </c>
      <c r="E261" s="150" t="s">
        <v>1213</v>
      </c>
      <c r="F261" s="169">
        <v>44034</v>
      </c>
      <c r="G261" s="170">
        <v>40000000</v>
      </c>
      <c r="H261" s="134" t="s">
        <v>213</v>
      </c>
      <c r="I261" s="68"/>
      <c r="J261" s="68"/>
      <c r="K261" s="172">
        <v>44020</v>
      </c>
      <c r="L261" s="172">
        <v>44111</v>
      </c>
      <c r="M261" s="48" t="str">
        <f t="shared" si="4"/>
        <v>92%</v>
      </c>
    </row>
    <row r="262" spans="1:13" ht="66" customHeight="1" x14ac:dyDescent="0.25">
      <c r="A262" s="128" t="s">
        <v>1058</v>
      </c>
      <c r="B262" s="173" t="s">
        <v>1307</v>
      </c>
      <c r="C262" s="141" t="s">
        <v>1135</v>
      </c>
      <c r="D262" s="135" t="s">
        <v>1332</v>
      </c>
      <c r="E262" s="150" t="s">
        <v>1214</v>
      </c>
      <c r="F262" s="169">
        <v>44035</v>
      </c>
      <c r="G262" s="170">
        <v>21420000</v>
      </c>
      <c r="H262" s="134" t="s">
        <v>1279</v>
      </c>
      <c r="I262" s="68"/>
      <c r="J262" s="68"/>
      <c r="K262" s="172">
        <v>44039</v>
      </c>
      <c r="L262" s="172">
        <v>44053</v>
      </c>
      <c r="M262" s="48" t="str">
        <f t="shared" si="4"/>
        <v>100%</v>
      </c>
    </row>
    <row r="263" spans="1:13" ht="53.25" customHeight="1" x14ac:dyDescent="0.25">
      <c r="A263" s="128" t="s">
        <v>1059</v>
      </c>
      <c r="B263" s="173" t="s">
        <v>1018</v>
      </c>
      <c r="C263" s="141" t="s">
        <v>1136</v>
      </c>
      <c r="D263" s="135" t="s">
        <v>1333</v>
      </c>
      <c r="E263" s="150" t="s">
        <v>1215</v>
      </c>
      <c r="F263" s="169">
        <v>44036</v>
      </c>
      <c r="G263" s="170">
        <v>71369368</v>
      </c>
      <c r="H263" s="134" t="s">
        <v>973</v>
      </c>
      <c r="I263" s="68"/>
      <c r="J263" s="68"/>
      <c r="K263" s="172">
        <v>44039</v>
      </c>
      <c r="L263" s="172">
        <v>44100</v>
      </c>
      <c r="M263" s="48" t="str">
        <f t="shared" si="4"/>
        <v>100%</v>
      </c>
    </row>
    <row r="264" spans="1:13" ht="45" customHeight="1" x14ac:dyDescent="0.25">
      <c r="A264" s="128" t="s">
        <v>1060</v>
      </c>
      <c r="B264" s="173" t="s">
        <v>462</v>
      </c>
      <c r="C264" s="141" t="s">
        <v>1137</v>
      </c>
      <c r="D264" s="135" t="s">
        <v>1334</v>
      </c>
      <c r="E264" s="150" t="s">
        <v>1216</v>
      </c>
      <c r="F264" s="169">
        <v>44036</v>
      </c>
      <c r="G264" s="170">
        <v>10000000</v>
      </c>
      <c r="H264" s="134" t="s">
        <v>213</v>
      </c>
      <c r="I264" s="68"/>
      <c r="J264" s="68"/>
      <c r="K264" s="172">
        <v>44036</v>
      </c>
      <c r="L264" s="172">
        <v>44127</v>
      </c>
      <c r="M264" s="48" t="str">
        <f t="shared" si="4"/>
        <v>75%</v>
      </c>
    </row>
    <row r="265" spans="1:13" ht="69.75" customHeight="1" x14ac:dyDescent="0.25">
      <c r="A265" s="128" t="s">
        <v>1061</v>
      </c>
      <c r="B265" s="173" t="s">
        <v>91</v>
      </c>
      <c r="C265" s="141" t="s">
        <v>1138</v>
      </c>
      <c r="D265" s="135">
        <v>43182890</v>
      </c>
      <c r="E265" s="150" t="s">
        <v>1217</v>
      </c>
      <c r="F265" s="169">
        <v>44040</v>
      </c>
      <c r="G265" s="170">
        <v>12500000</v>
      </c>
      <c r="H265" s="134" t="s">
        <v>62</v>
      </c>
      <c r="I265" s="68"/>
      <c r="J265" s="68"/>
      <c r="K265" s="172">
        <v>44044</v>
      </c>
      <c r="L265" s="172">
        <v>44195</v>
      </c>
      <c r="M265" s="48" t="str">
        <f t="shared" si="4"/>
        <v>40%</v>
      </c>
    </row>
    <row r="266" spans="1:13" ht="93.75" customHeight="1" x14ac:dyDescent="0.25">
      <c r="A266" s="128" t="s">
        <v>1062</v>
      </c>
      <c r="B266" s="173" t="s">
        <v>1018</v>
      </c>
      <c r="C266" s="141" t="s">
        <v>1139</v>
      </c>
      <c r="D266" s="135" t="s">
        <v>1335</v>
      </c>
      <c r="E266" s="150" t="s">
        <v>1218</v>
      </c>
      <c r="F266" s="169">
        <v>44042</v>
      </c>
      <c r="G266" s="170">
        <v>27500000</v>
      </c>
      <c r="H266" s="134" t="s">
        <v>62</v>
      </c>
      <c r="I266" s="68"/>
      <c r="J266" s="68"/>
      <c r="K266" s="172">
        <v>44044</v>
      </c>
      <c r="L266" s="172">
        <v>44196</v>
      </c>
      <c r="M266" s="48" t="str">
        <f t="shared" si="4"/>
        <v>39%</v>
      </c>
    </row>
    <row r="267" spans="1:13" ht="62.25" customHeight="1" x14ac:dyDescent="0.25">
      <c r="A267" s="128" t="s">
        <v>1063</v>
      </c>
      <c r="B267" s="173" t="s">
        <v>1313</v>
      </c>
      <c r="C267" s="141" t="s">
        <v>1140</v>
      </c>
      <c r="D267" s="135" t="s">
        <v>116</v>
      </c>
      <c r="E267" s="150" t="s">
        <v>1219</v>
      </c>
      <c r="F267" s="169">
        <v>44042</v>
      </c>
      <c r="G267" s="170">
        <v>1032375</v>
      </c>
      <c r="H267" s="134" t="s">
        <v>62</v>
      </c>
      <c r="I267" s="68"/>
      <c r="J267" s="68"/>
      <c r="K267" s="172">
        <v>44044</v>
      </c>
      <c r="L267" s="172">
        <v>44196</v>
      </c>
      <c r="M267" s="48" t="str">
        <f t="shared" si="4"/>
        <v>39%</v>
      </c>
    </row>
    <row r="268" spans="1:13" ht="77.25" customHeight="1" x14ac:dyDescent="0.25">
      <c r="A268" s="128" t="s">
        <v>1064</v>
      </c>
      <c r="B268" s="173" t="s">
        <v>92</v>
      </c>
      <c r="C268" s="141" t="s">
        <v>1141</v>
      </c>
      <c r="D268" s="135" t="s">
        <v>1336</v>
      </c>
      <c r="E268" s="150" t="s">
        <v>1220</v>
      </c>
      <c r="F268" s="169">
        <v>44042</v>
      </c>
      <c r="G268" s="170">
        <v>15125000</v>
      </c>
      <c r="H268" s="134" t="s">
        <v>62</v>
      </c>
      <c r="I268" s="68"/>
      <c r="J268" s="68"/>
      <c r="K268" s="172">
        <v>44044</v>
      </c>
      <c r="L268" s="172">
        <v>44196</v>
      </c>
      <c r="M268" s="48" t="str">
        <f t="shared" si="4"/>
        <v>39%</v>
      </c>
    </row>
    <row r="269" spans="1:13" ht="79.5" customHeight="1" x14ac:dyDescent="0.25">
      <c r="A269" s="128" t="s">
        <v>1065</v>
      </c>
      <c r="B269" s="173" t="s">
        <v>219</v>
      </c>
      <c r="C269" s="141" t="s">
        <v>1142</v>
      </c>
      <c r="D269" s="135" t="s">
        <v>1337</v>
      </c>
      <c r="E269" s="150" t="s">
        <v>1221</v>
      </c>
      <c r="F269" s="169">
        <v>44042</v>
      </c>
      <c r="G269" s="170">
        <v>15380500</v>
      </c>
      <c r="H269" s="134" t="s">
        <v>1280</v>
      </c>
      <c r="I269" s="68"/>
      <c r="J269" s="68"/>
      <c r="K269" s="172">
        <v>44044</v>
      </c>
      <c r="L269" s="172">
        <v>44180</v>
      </c>
      <c r="M269" s="48" t="str">
        <f t="shared" si="4"/>
        <v>44%</v>
      </c>
    </row>
    <row r="270" spans="1:13" ht="94.5" customHeight="1" x14ac:dyDescent="0.25">
      <c r="A270" s="128" t="s">
        <v>1066</v>
      </c>
      <c r="B270" s="173" t="s">
        <v>92</v>
      </c>
      <c r="C270" s="141" t="s">
        <v>1143</v>
      </c>
      <c r="D270" s="135" t="s">
        <v>1338</v>
      </c>
      <c r="E270" s="150" t="s">
        <v>1222</v>
      </c>
      <c r="F270" s="169">
        <v>44042</v>
      </c>
      <c r="G270" s="170">
        <v>28416667</v>
      </c>
      <c r="H270" s="134" t="s">
        <v>62</v>
      </c>
      <c r="I270" s="68"/>
      <c r="J270" s="68"/>
      <c r="K270" s="172">
        <v>44044</v>
      </c>
      <c r="L270" s="172">
        <v>44196</v>
      </c>
      <c r="M270" s="48" t="str">
        <f t="shared" si="4"/>
        <v>39%</v>
      </c>
    </row>
    <row r="271" spans="1:13" ht="75" customHeight="1" x14ac:dyDescent="0.25">
      <c r="A271" s="128" t="s">
        <v>1067</v>
      </c>
      <c r="B271" s="173" t="s">
        <v>1307</v>
      </c>
      <c r="C271" s="141" t="s">
        <v>1144</v>
      </c>
      <c r="D271" s="135" t="s">
        <v>1339</v>
      </c>
      <c r="E271" s="150" t="s">
        <v>1223</v>
      </c>
      <c r="F271" s="169">
        <v>44043</v>
      </c>
      <c r="G271" s="170">
        <v>35750000</v>
      </c>
      <c r="H271" s="134" t="s">
        <v>1281</v>
      </c>
      <c r="I271" s="68"/>
      <c r="J271" s="68"/>
      <c r="K271" s="172">
        <v>44044</v>
      </c>
      <c r="L271" s="172">
        <v>44188</v>
      </c>
      <c r="M271" s="48" t="str">
        <f t="shared" si="4"/>
        <v>42%</v>
      </c>
    </row>
    <row r="272" spans="1:13" ht="109.5" customHeight="1" x14ac:dyDescent="0.25">
      <c r="A272" s="128" t="s">
        <v>1068</v>
      </c>
      <c r="B272" s="173" t="s">
        <v>219</v>
      </c>
      <c r="C272" s="141" t="s">
        <v>1145</v>
      </c>
      <c r="D272" s="135" t="s">
        <v>1340</v>
      </c>
      <c r="E272" s="150" t="s">
        <v>1224</v>
      </c>
      <c r="F272" s="169">
        <v>44043</v>
      </c>
      <c r="G272" s="170">
        <v>9400000</v>
      </c>
      <c r="H272" s="134" t="s">
        <v>1280</v>
      </c>
      <c r="I272" s="68"/>
      <c r="J272" s="68"/>
      <c r="K272" s="172">
        <v>44044</v>
      </c>
      <c r="L272" s="172">
        <v>44180</v>
      </c>
      <c r="M272" s="48" t="str">
        <f t="shared" si="4"/>
        <v>44%</v>
      </c>
    </row>
    <row r="273" spans="1:13" ht="83.25" customHeight="1" x14ac:dyDescent="0.25">
      <c r="A273" s="128" t="s">
        <v>1069</v>
      </c>
      <c r="B273" s="173" t="s">
        <v>219</v>
      </c>
      <c r="C273" s="141" t="s">
        <v>1146</v>
      </c>
      <c r="D273" s="135" t="s">
        <v>1341</v>
      </c>
      <c r="E273" s="150" t="s">
        <v>1225</v>
      </c>
      <c r="F273" s="169">
        <v>44047</v>
      </c>
      <c r="G273" s="170">
        <v>15380500</v>
      </c>
      <c r="H273" s="134" t="s">
        <v>1280</v>
      </c>
      <c r="I273" s="68"/>
      <c r="J273" s="68"/>
      <c r="K273" s="172">
        <v>44048</v>
      </c>
      <c r="L273" s="172">
        <v>44184</v>
      </c>
      <c r="M273" s="48" t="str">
        <f t="shared" si="4"/>
        <v>41%</v>
      </c>
    </row>
    <row r="274" spans="1:13" ht="87" customHeight="1" x14ac:dyDescent="0.25">
      <c r="A274" s="128" t="s">
        <v>1070</v>
      </c>
      <c r="B274" s="173" t="s">
        <v>1308</v>
      </c>
      <c r="C274" s="141" t="s">
        <v>1147</v>
      </c>
      <c r="D274" s="6" t="s">
        <v>1342</v>
      </c>
      <c r="E274" s="150" t="s">
        <v>1226</v>
      </c>
      <c r="F274" s="169">
        <v>44047</v>
      </c>
      <c r="G274" s="170">
        <v>838999999</v>
      </c>
      <c r="H274" s="134" t="s">
        <v>1280</v>
      </c>
      <c r="I274" s="68"/>
      <c r="J274" s="68"/>
      <c r="K274" s="172">
        <v>44047</v>
      </c>
      <c r="L274" s="172">
        <v>44183</v>
      </c>
      <c r="M274" s="48" t="str">
        <f t="shared" si="4"/>
        <v>42%</v>
      </c>
    </row>
    <row r="275" spans="1:13" ht="69" customHeight="1" x14ac:dyDescent="0.25">
      <c r="A275" s="128" t="s">
        <v>1071</v>
      </c>
      <c r="B275" s="173" t="s">
        <v>1308</v>
      </c>
      <c r="C275" s="141" t="s">
        <v>1148</v>
      </c>
      <c r="D275" s="6" t="s">
        <v>1343</v>
      </c>
      <c r="E275" s="150" t="s">
        <v>1227</v>
      </c>
      <c r="F275" s="169">
        <v>44047</v>
      </c>
      <c r="G275" s="170">
        <v>18000000</v>
      </c>
      <c r="H275" s="134" t="s">
        <v>1282</v>
      </c>
      <c r="I275" s="68"/>
      <c r="J275" s="68"/>
      <c r="K275" s="172">
        <v>44048</v>
      </c>
      <c r="L275" s="172">
        <v>44184</v>
      </c>
      <c r="M275" s="48" t="str">
        <f t="shared" si="4"/>
        <v>41%</v>
      </c>
    </row>
    <row r="276" spans="1:13" ht="69.75" customHeight="1" x14ac:dyDescent="0.25">
      <c r="A276" s="128" t="s">
        <v>1072</v>
      </c>
      <c r="B276" s="173" t="s">
        <v>93</v>
      </c>
      <c r="C276" s="141" t="s">
        <v>1149</v>
      </c>
      <c r="D276" s="127" t="s">
        <v>1344</v>
      </c>
      <c r="E276" s="150" t="s">
        <v>588</v>
      </c>
      <c r="F276" s="169">
        <v>44048</v>
      </c>
      <c r="G276" s="170">
        <v>9011758</v>
      </c>
      <c r="H276" s="134" t="s">
        <v>1283</v>
      </c>
      <c r="I276" s="68"/>
      <c r="J276" s="68"/>
      <c r="K276" s="172">
        <v>44050</v>
      </c>
      <c r="L276" s="172">
        <v>44196</v>
      </c>
      <c r="M276" s="48" t="str">
        <f t="shared" si="4"/>
        <v>37%</v>
      </c>
    </row>
    <row r="277" spans="1:13" ht="112.5" customHeight="1" x14ac:dyDescent="0.25">
      <c r="A277" s="128" t="s">
        <v>1073</v>
      </c>
      <c r="B277" s="173" t="s">
        <v>1308</v>
      </c>
      <c r="C277" s="141" t="s">
        <v>1150</v>
      </c>
      <c r="D277" s="135" t="s">
        <v>1345</v>
      </c>
      <c r="E277" s="150" t="s">
        <v>1228</v>
      </c>
      <c r="F277" s="169">
        <v>44049</v>
      </c>
      <c r="G277" s="170">
        <v>155185440</v>
      </c>
      <c r="H277" s="134" t="s">
        <v>1284</v>
      </c>
      <c r="I277" s="68"/>
      <c r="J277" s="68"/>
      <c r="K277" s="172">
        <v>44054</v>
      </c>
      <c r="L277" s="172">
        <v>44191</v>
      </c>
      <c r="M277" s="48" t="str">
        <f t="shared" si="4"/>
        <v>36%</v>
      </c>
    </row>
    <row r="278" spans="1:13" ht="96" x14ac:dyDescent="0.25">
      <c r="A278" s="128" t="s">
        <v>1074</v>
      </c>
      <c r="B278" s="173" t="s">
        <v>219</v>
      </c>
      <c r="C278" s="141" t="s">
        <v>1151</v>
      </c>
      <c r="D278" s="135" t="s">
        <v>1346</v>
      </c>
      <c r="E278" s="150" t="s">
        <v>1229</v>
      </c>
      <c r="F278" s="169">
        <v>44053</v>
      </c>
      <c r="G278" s="170">
        <v>300000000</v>
      </c>
      <c r="H278" s="134" t="s">
        <v>1280</v>
      </c>
      <c r="I278" s="68"/>
      <c r="J278" s="68"/>
      <c r="K278" s="172">
        <v>44054</v>
      </c>
      <c r="L278" s="172">
        <v>44190</v>
      </c>
      <c r="M278" s="48" t="str">
        <f t="shared" si="4"/>
        <v>37%</v>
      </c>
    </row>
    <row r="279" spans="1:13" ht="69" customHeight="1" x14ac:dyDescent="0.25">
      <c r="A279" s="128" t="s">
        <v>1075</v>
      </c>
      <c r="B279" s="173" t="s">
        <v>1313</v>
      </c>
      <c r="C279" s="141" t="s">
        <v>1152</v>
      </c>
      <c r="D279" s="135" t="s">
        <v>1347</v>
      </c>
      <c r="E279" s="150" t="s">
        <v>1230</v>
      </c>
      <c r="F279" s="169">
        <v>44057</v>
      </c>
      <c r="G279" s="170">
        <v>3984933</v>
      </c>
      <c r="H279" s="134" t="s">
        <v>1285</v>
      </c>
      <c r="I279" s="68"/>
      <c r="J279" s="68"/>
      <c r="K279" s="172">
        <v>44061</v>
      </c>
      <c r="L279" s="172">
        <v>44196</v>
      </c>
      <c r="M279" s="48" t="str">
        <f t="shared" si="4"/>
        <v>32%</v>
      </c>
    </row>
    <row r="280" spans="1:13" ht="90.75" customHeight="1" x14ac:dyDescent="0.25">
      <c r="A280" s="128" t="s">
        <v>1076</v>
      </c>
      <c r="B280" s="173" t="s">
        <v>1313</v>
      </c>
      <c r="C280" s="141" t="s">
        <v>1153</v>
      </c>
      <c r="D280" s="135" t="s">
        <v>1348</v>
      </c>
      <c r="E280" s="150" t="s">
        <v>1231</v>
      </c>
      <c r="F280" s="169">
        <v>44057</v>
      </c>
      <c r="G280" s="170">
        <v>162222568</v>
      </c>
      <c r="H280" s="134" t="s">
        <v>1286</v>
      </c>
      <c r="I280" s="68"/>
      <c r="J280" s="68"/>
      <c r="K280" s="172">
        <v>44060</v>
      </c>
      <c r="L280" s="172">
        <v>44196</v>
      </c>
      <c r="M280" s="48" t="str">
        <f t="shared" si="4"/>
        <v>32%</v>
      </c>
    </row>
    <row r="281" spans="1:13" ht="71.25" customHeight="1" x14ac:dyDescent="0.25">
      <c r="A281" s="128" t="s">
        <v>1077</v>
      </c>
      <c r="B281" s="173" t="s">
        <v>1313</v>
      </c>
      <c r="C281" s="141" t="s">
        <v>1154</v>
      </c>
      <c r="D281" s="135" t="s">
        <v>1349</v>
      </c>
      <c r="E281" s="150" t="s">
        <v>1232</v>
      </c>
      <c r="F281" s="169">
        <v>44061</v>
      </c>
      <c r="G281" s="170">
        <v>22249490</v>
      </c>
      <c r="H281" s="134" t="s">
        <v>1285</v>
      </c>
      <c r="I281" s="68"/>
      <c r="J281" s="68"/>
      <c r="K281" s="172">
        <v>44061</v>
      </c>
      <c r="L281" s="172">
        <v>44196</v>
      </c>
      <c r="M281" s="48" t="str">
        <f t="shared" si="4"/>
        <v>32%</v>
      </c>
    </row>
    <row r="282" spans="1:13" ht="70.5" customHeight="1" x14ac:dyDescent="0.25">
      <c r="A282" s="128" t="s">
        <v>1078</v>
      </c>
      <c r="B282" s="173" t="s">
        <v>1313</v>
      </c>
      <c r="C282" s="141" t="s">
        <v>1155</v>
      </c>
      <c r="D282" s="135" t="s">
        <v>1350</v>
      </c>
      <c r="E282" s="150" t="s">
        <v>1233</v>
      </c>
      <c r="F282" s="169">
        <v>44063</v>
      </c>
      <c r="G282" s="170">
        <v>250000000</v>
      </c>
      <c r="H282" s="134" t="s">
        <v>1287</v>
      </c>
      <c r="I282" s="68"/>
      <c r="J282" s="68"/>
      <c r="K282" s="139">
        <v>44064</v>
      </c>
      <c r="L282" s="139">
        <v>44196</v>
      </c>
      <c r="M282" s="48" t="str">
        <f t="shared" si="4"/>
        <v>30%</v>
      </c>
    </row>
    <row r="283" spans="1:13" ht="105.75" customHeight="1" x14ac:dyDescent="0.25">
      <c r="A283" s="128" t="s">
        <v>1079</v>
      </c>
      <c r="B283" s="173" t="s">
        <v>219</v>
      </c>
      <c r="C283" s="141" t="s">
        <v>1156</v>
      </c>
      <c r="D283" s="135" t="s">
        <v>1351</v>
      </c>
      <c r="E283" s="150" t="s">
        <v>1234</v>
      </c>
      <c r="F283" s="169">
        <v>44064</v>
      </c>
      <c r="G283" s="170">
        <v>8133333</v>
      </c>
      <c r="H283" s="134" t="s">
        <v>1288</v>
      </c>
      <c r="I283" s="68"/>
      <c r="J283" s="68"/>
      <c r="K283" s="139">
        <v>44067</v>
      </c>
      <c r="L283" s="139">
        <v>44184</v>
      </c>
      <c r="M283" s="48" t="str">
        <f t="shared" ref="M283:M321" si="5">IF((ROUND((($N$2-$K283)/(EDATE($L283,0)-$K283)*100),2))&gt;100,"100%",CONCATENATE((ROUND((($N$2-$K283)/(EDATE($L283,0)-$K283)*100),0)),"%"))</f>
        <v>32%</v>
      </c>
    </row>
    <row r="284" spans="1:13" ht="60" x14ac:dyDescent="0.25">
      <c r="A284" s="128" t="s">
        <v>1080</v>
      </c>
      <c r="B284" s="173" t="s">
        <v>92</v>
      </c>
      <c r="C284" s="141" t="s">
        <v>1157</v>
      </c>
      <c r="D284" s="135" t="s">
        <v>1352</v>
      </c>
      <c r="E284" s="150" t="s">
        <v>1235</v>
      </c>
      <c r="F284" s="169">
        <v>44068</v>
      </c>
      <c r="G284" s="170">
        <v>23878682</v>
      </c>
      <c r="H284" s="134" t="s">
        <v>212</v>
      </c>
      <c r="I284" s="68"/>
      <c r="J284" s="68"/>
      <c r="K284" s="139">
        <v>44070</v>
      </c>
      <c r="L284" s="139">
        <v>44191</v>
      </c>
      <c r="M284" s="48" t="str">
        <f t="shared" si="5"/>
        <v>28%</v>
      </c>
    </row>
    <row r="285" spans="1:13" ht="74.25" customHeight="1" x14ac:dyDescent="0.25">
      <c r="A285" s="128" t="s">
        <v>1081</v>
      </c>
      <c r="B285" s="173" t="s">
        <v>1310</v>
      </c>
      <c r="C285" s="141" t="s">
        <v>1158</v>
      </c>
      <c r="D285" s="135" t="s">
        <v>1353</v>
      </c>
      <c r="E285" s="150" t="s">
        <v>1236</v>
      </c>
      <c r="F285" s="169">
        <v>44068</v>
      </c>
      <c r="G285" s="170">
        <v>151130000</v>
      </c>
      <c r="H285" s="134" t="s">
        <v>1289</v>
      </c>
      <c r="I285" s="68"/>
      <c r="J285" s="68"/>
      <c r="K285" s="139">
        <v>44068</v>
      </c>
      <c r="L285" s="139">
        <v>44196</v>
      </c>
      <c r="M285" s="48" t="str">
        <f t="shared" si="5"/>
        <v>28%</v>
      </c>
    </row>
    <row r="286" spans="1:13" ht="89.25" customHeight="1" x14ac:dyDescent="0.25">
      <c r="A286" s="128" t="s">
        <v>1082</v>
      </c>
      <c r="B286" s="173" t="s">
        <v>1310</v>
      </c>
      <c r="C286" s="141" t="s">
        <v>1159</v>
      </c>
      <c r="D286" s="135" t="s">
        <v>1354</v>
      </c>
      <c r="E286" s="150" t="s">
        <v>1237</v>
      </c>
      <c r="F286" s="169">
        <v>44068</v>
      </c>
      <c r="G286" s="170">
        <v>300000000</v>
      </c>
      <c r="H286" s="134" t="s">
        <v>1274</v>
      </c>
      <c r="I286" s="68"/>
      <c r="J286" s="68"/>
      <c r="K286" s="139">
        <v>44069</v>
      </c>
      <c r="L286" s="139">
        <v>44129</v>
      </c>
      <c r="M286" s="48" t="str">
        <f t="shared" si="5"/>
        <v>58%</v>
      </c>
    </row>
    <row r="287" spans="1:13" ht="75" customHeight="1" x14ac:dyDescent="0.25">
      <c r="A287" s="128" t="s">
        <v>1083</v>
      </c>
      <c r="B287" s="173" t="s">
        <v>462</v>
      </c>
      <c r="C287" s="141" t="s">
        <v>1160</v>
      </c>
      <c r="D287" s="135" t="s">
        <v>1355</v>
      </c>
      <c r="E287" s="150" t="s">
        <v>1238</v>
      </c>
      <c r="F287" s="169">
        <v>44070</v>
      </c>
      <c r="G287" s="170">
        <v>112440000</v>
      </c>
      <c r="H287" s="134" t="s">
        <v>1290</v>
      </c>
      <c r="I287" s="68"/>
      <c r="J287" s="68"/>
      <c r="K287" s="139">
        <v>44070</v>
      </c>
      <c r="L287" s="139">
        <v>44165</v>
      </c>
      <c r="M287" s="48" t="str">
        <f t="shared" si="5"/>
        <v>36%</v>
      </c>
    </row>
    <row r="288" spans="1:13" ht="69" customHeight="1" x14ac:dyDescent="0.25">
      <c r="A288" s="128" t="s">
        <v>1084</v>
      </c>
      <c r="B288" s="173" t="s">
        <v>1312</v>
      </c>
      <c r="C288" s="141" t="s">
        <v>1161</v>
      </c>
      <c r="D288" s="6" t="s">
        <v>1342</v>
      </c>
      <c r="E288" s="150" t="s">
        <v>1239</v>
      </c>
      <c r="F288" s="169">
        <v>44070</v>
      </c>
      <c r="G288" s="170">
        <v>653807075</v>
      </c>
      <c r="H288" s="134" t="s">
        <v>212</v>
      </c>
      <c r="I288" s="68"/>
      <c r="J288" s="68"/>
      <c r="K288" s="172">
        <v>44071</v>
      </c>
      <c r="L288" s="172">
        <v>44192</v>
      </c>
      <c r="M288" s="48" t="str">
        <f t="shared" si="5"/>
        <v>27%</v>
      </c>
    </row>
    <row r="289" spans="1:13" ht="70.5" customHeight="1" x14ac:dyDescent="0.25">
      <c r="A289" s="128" t="s">
        <v>1085</v>
      </c>
      <c r="B289" s="173" t="s">
        <v>93</v>
      </c>
      <c r="C289" s="141" t="s">
        <v>1162</v>
      </c>
      <c r="D289" s="135" t="s">
        <v>1356</v>
      </c>
      <c r="E289" s="150" t="s">
        <v>1240</v>
      </c>
      <c r="F289" s="169">
        <v>44070</v>
      </c>
      <c r="G289" s="170">
        <v>129350601</v>
      </c>
      <c r="H289" s="134" t="s">
        <v>212</v>
      </c>
      <c r="I289" s="68"/>
      <c r="J289" s="68"/>
      <c r="K289" s="139">
        <v>44075</v>
      </c>
      <c r="L289" s="139">
        <v>44196</v>
      </c>
      <c r="M289" s="48" t="str">
        <f t="shared" si="5"/>
        <v>24%</v>
      </c>
    </row>
    <row r="290" spans="1:13" ht="61.5" customHeight="1" x14ac:dyDescent="0.25">
      <c r="A290" s="128" t="s">
        <v>1086</v>
      </c>
      <c r="B290" s="173" t="s">
        <v>1018</v>
      </c>
      <c r="C290" s="141" t="s">
        <v>1163</v>
      </c>
      <c r="D290" s="135" t="s">
        <v>1357</v>
      </c>
      <c r="E290" s="150" t="s">
        <v>1241</v>
      </c>
      <c r="F290" s="169">
        <v>44070</v>
      </c>
      <c r="G290" s="171">
        <v>20000000</v>
      </c>
      <c r="H290" s="134" t="s">
        <v>212</v>
      </c>
      <c r="I290" s="68"/>
      <c r="J290" s="68"/>
      <c r="K290" s="139">
        <v>44071</v>
      </c>
      <c r="L290" s="139">
        <v>44192</v>
      </c>
      <c r="M290" s="48" t="str">
        <f t="shared" si="5"/>
        <v>27%</v>
      </c>
    </row>
    <row r="291" spans="1:13" ht="69.75" customHeight="1" x14ac:dyDescent="0.25">
      <c r="A291" s="128" t="s">
        <v>1087</v>
      </c>
      <c r="B291" s="173" t="s">
        <v>1309</v>
      </c>
      <c r="C291" s="141" t="s">
        <v>1164</v>
      </c>
      <c r="D291" s="135" t="s">
        <v>1358</v>
      </c>
      <c r="E291" s="150" t="s">
        <v>1242</v>
      </c>
      <c r="F291" s="169">
        <v>44071</v>
      </c>
      <c r="G291" s="170">
        <v>50270918</v>
      </c>
      <c r="H291" s="134" t="s">
        <v>1318</v>
      </c>
      <c r="I291" s="68"/>
      <c r="J291" s="68"/>
      <c r="K291" s="139">
        <v>44075</v>
      </c>
      <c r="L291" s="139">
        <v>44196</v>
      </c>
      <c r="M291" s="48" t="str">
        <f t="shared" si="5"/>
        <v>24%</v>
      </c>
    </row>
    <row r="292" spans="1:13" ht="81" customHeight="1" x14ac:dyDescent="0.25">
      <c r="A292" s="128" t="s">
        <v>1088</v>
      </c>
      <c r="B292" s="173" t="s">
        <v>1313</v>
      </c>
      <c r="C292" s="141" t="s">
        <v>1118</v>
      </c>
      <c r="D292" s="135" t="s">
        <v>155</v>
      </c>
      <c r="E292" s="150" t="s">
        <v>1243</v>
      </c>
      <c r="F292" s="169">
        <v>44071</v>
      </c>
      <c r="G292" s="170">
        <v>100000000</v>
      </c>
      <c r="H292" s="134" t="s">
        <v>212</v>
      </c>
      <c r="I292" s="68"/>
      <c r="J292" s="68"/>
      <c r="K292" s="139">
        <v>44075</v>
      </c>
      <c r="L292" s="139">
        <v>44196</v>
      </c>
      <c r="M292" s="48" t="str">
        <f t="shared" si="5"/>
        <v>24%</v>
      </c>
    </row>
    <row r="293" spans="1:13" ht="86.25" customHeight="1" x14ac:dyDescent="0.25">
      <c r="A293" s="128" t="s">
        <v>1089</v>
      </c>
      <c r="B293" s="173" t="s">
        <v>1313</v>
      </c>
      <c r="C293" s="141" t="s">
        <v>1165</v>
      </c>
      <c r="D293" s="135" t="s">
        <v>1359</v>
      </c>
      <c r="E293" s="150" t="s">
        <v>1244</v>
      </c>
      <c r="F293" s="169">
        <v>44074</v>
      </c>
      <c r="G293" s="170">
        <v>22000000</v>
      </c>
      <c r="H293" s="134" t="s">
        <v>212</v>
      </c>
      <c r="I293" s="68"/>
      <c r="J293" s="68"/>
      <c r="K293" s="139">
        <v>44075</v>
      </c>
      <c r="L293" s="139">
        <v>44196</v>
      </c>
      <c r="M293" s="48" t="str">
        <f t="shared" si="5"/>
        <v>24%</v>
      </c>
    </row>
    <row r="294" spans="1:13" ht="126" customHeight="1" x14ac:dyDescent="0.25">
      <c r="A294" s="128" t="s">
        <v>1090</v>
      </c>
      <c r="B294" s="173" t="s">
        <v>1313</v>
      </c>
      <c r="C294" s="141" t="s">
        <v>1166</v>
      </c>
      <c r="D294" s="135" t="s">
        <v>1360</v>
      </c>
      <c r="E294" s="150" t="s">
        <v>1245</v>
      </c>
      <c r="F294" s="169">
        <v>44074</v>
      </c>
      <c r="G294" s="170">
        <v>9416666</v>
      </c>
      <c r="H294" s="134" t="s">
        <v>1291</v>
      </c>
      <c r="I294" s="68"/>
      <c r="J294" s="68"/>
      <c r="K294" s="139">
        <v>44075</v>
      </c>
      <c r="L294" s="139">
        <v>44188</v>
      </c>
      <c r="M294" s="48" t="str">
        <f t="shared" si="5"/>
        <v>26%</v>
      </c>
    </row>
    <row r="295" spans="1:13" ht="96.75" customHeight="1" x14ac:dyDescent="0.25">
      <c r="A295" s="128" t="s">
        <v>1091</v>
      </c>
      <c r="B295" s="173" t="s">
        <v>1313</v>
      </c>
      <c r="C295" s="141" t="s">
        <v>1167</v>
      </c>
      <c r="D295" s="135" t="s">
        <v>157</v>
      </c>
      <c r="E295" s="150" t="s">
        <v>1246</v>
      </c>
      <c r="F295" s="169">
        <v>44074</v>
      </c>
      <c r="G295" s="170">
        <v>9600000</v>
      </c>
      <c r="H295" s="134" t="s">
        <v>212</v>
      </c>
      <c r="I295" s="68"/>
      <c r="J295" s="68"/>
      <c r="K295" s="139">
        <v>44075</v>
      </c>
      <c r="L295" s="139">
        <v>44196</v>
      </c>
      <c r="M295" s="48" t="str">
        <f t="shared" si="5"/>
        <v>24%</v>
      </c>
    </row>
    <row r="296" spans="1:13" ht="67.5" customHeight="1" x14ac:dyDescent="0.25">
      <c r="A296" s="128" t="s">
        <v>1092</v>
      </c>
      <c r="B296" s="173" t="s">
        <v>92</v>
      </c>
      <c r="C296" s="141" t="s">
        <v>1168</v>
      </c>
      <c r="D296" s="135" t="s">
        <v>1361</v>
      </c>
      <c r="E296" s="150" t="s">
        <v>1247</v>
      </c>
      <c r="F296" s="169">
        <v>44077</v>
      </c>
      <c r="G296" s="170">
        <v>395158641</v>
      </c>
      <c r="H296" s="134" t="s">
        <v>1318</v>
      </c>
      <c r="I296" s="68"/>
      <c r="J296" s="68"/>
      <c r="K296" s="172">
        <v>44084</v>
      </c>
      <c r="L296" s="172">
        <v>44196</v>
      </c>
      <c r="M296" s="48" t="str">
        <f t="shared" si="5"/>
        <v>18%</v>
      </c>
    </row>
    <row r="297" spans="1:13" ht="100.5" customHeight="1" x14ac:dyDescent="0.25">
      <c r="A297" s="128" t="s">
        <v>1093</v>
      </c>
      <c r="B297" s="173" t="s">
        <v>462</v>
      </c>
      <c r="C297" s="141" t="s">
        <v>1169</v>
      </c>
      <c r="D297" s="135" t="s">
        <v>1362</v>
      </c>
      <c r="E297" s="150" t="s">
        <v>1248</v>
      </c>
      <c r="F297" s="169">
        <v>44077</v>
      </c>
      <c r="G297" s="170">
        <v>487000000</v>
      </c>
      <c r="H297" s="134" t="s">
        <v>213</v>
      </c>
      <c r="I297" s="68"/>
      <c r="J297" s="68"/>
      <c r="K297" s="139">
        <v>44078</v>
      </c>
      <c r="L297" s="139">
        <v>44168</v>
      </c>
      <c r="M297" s="48" t="str">
        <f t="shared" si="5"/>
        <v>29%</v>
      </c>
    </row>
    <row r="298" spans="1:13" ht="79.5" customHeight="1" x14ac:dyDescent="0.25">
      <c r="A298" s="128" t="s">
        <v>1094</v>
      </c>
      <c r="B298" s="173" t="s">
        <v>92</v>
      </c>
      <c r="C298" s="141" t="s">
        <v>1118</v>
      </c>
      <c r="D298" s="135" t="s">
        <v>155</v>
      </c>
      <c r="E298" s="150" t="s">
        <v>1249</v>
      </c>
      <c r="F298" s="169">
        <v>248</v>
      </c>
      <c r="G298" s="170">
        <v>1097785846</v>
      </c>
      <c r="H298" s="134" t="s">
        <v>1292</v>
      </c>
      <c r="I298" s="68"/>
      <c r="J298" s="68"/>
      <c r="K298" s="139">
        <v>44078</v>
      </c>
      <c r="L298" s="139">
        <v>44168</v>
      </c>
      <c r="M298" s="48" t="str">
        <f t="shared" si="5"/>
        <v>29%</v>
      </c>
    </row>
    <row r="299" spans="1:13" ht="66.75" customHeight="1" x14ac:dyDescent="0.25">
      <c r="A299" s="128" t="s">
        <v>1095</v>
      </c>
      <c r="B299" s="173" t="s">
        <v>1313</v>
      </c>
      <c r="C299" s="141" t="s">
        <v>1170</v>
      </c>
      <c r="D299" s="135" t="s">
        <v>1363</v>
      </c>
      <c r="E299" s="150" t="s">
        <v>1250</v>
      </c>
      <c r="F299" s="169">
        <v>248</v>
      </c>
      <c r="G299" s="170">
        <v>587858</v>
      </c>
      <c r="H299" s="134" t="s">
        <v>1293</v>
      </c>
      <c r="I299" s="68"/>
      <c r="J299" s="68"/>
      <c r="K299" s="139">
        <v>44087</v>
      </c>
      <c r="L299" s="139">
        <v>44196</v>
      </c>
      <c r="M299" s="48" t="str">
        <f t="shared" si="5"/>
        <v>16%</v>
      </c>
    </row>
    <row r="300" spans="1:13" ht="77.25" customHeight="1" x14ac:dyDescent="0.25">
      <c r="A300" s="128" t="s">
        <v>1096</v>
      </c>
      <c r="B300" s="173" t="s">
        <v>1314</v>
      </c>
      <c r="C300" s="141" t="s">
        <v>1171</v>
      </c>
      <c r="D300" s="135" t="s">
        <v>1364</v>
      </c>
      <c r="E300" s="150" t="s">
        <v>1251</v>
      </c>
      <c r="F300" s="169">
        <v>44082</v>
      </c>
      <c r="G300" s="170">
        <v>14000000</v>
      </c>
      <c r="H300" s="134" t="s">
        <v>1294</v>
      </c>
      <c r="I300" s="68"/>
      <c r="J300" s="68"/>
      <c r="K300" s="139">
        <v>44083</v>
      </c>
      <c r="L300" s="139">
        <v>44196</v>
      </c>
      <c r="M300" s="48" t="str">
        <f t="shared" si="5"/>
        <v>19%</v>
      </c>
    </row>
    <row r="301" spans="1:13" ht="98.25" customHeight="1" x14ac:dyDescent="0.25">
      <c r="A301" s="128" t="s">
        <v>1097</v>
      </c>
      <c r="B301" s="173" t="s">
        <v>124</v>
      </c>
      <c r="C301" s="141" t="s">
        <v>1172</v>
      </c>
      <c r="D301" s="135" t="s">
        <v>534</v>
      </c>
      <c r="E301" s="150" t="s">
        <v>1252</v>
      </c>
      <c r="F301" s="169">
        <v>44083</v>
      </c>
      <c r="G301" s="170">
        <v>49922880</v>
      </c>
      <c r="H301" s="134" t="s">
        <v>1318</v>
      </c>
      <c r="I301" s="68"/>
      <c r="J301" s="68"/>
      <c r="K301" s="139">
        <v>44084</v>
      </c>
      <c r="L301" s="139">
        <v>44196</v>
      </c>
      <c r="M301" s="48" t="str">
        <f t="shared" si="5"/>
        <v>18%</v>
      </c>
    </row>
    <row r="302" spans="1:13" ht="89.25" customHeight="1" x14ac:dyDescent="0.25">
      <c r="A302" s="128" t="s">
        <v>1098</v>
      </c>
      <c r="B302" s="173" t="s">
        <v>462</v>
      </c>
      <c r="C302" s="141" t="s">
        <v>1173</v>
      </c>
      <c r="D302" s="135" t="s">
        <v>934</v>
      </c>
      <c r="E302" s="150" t="s">
        <v>1253</v>
      </c>
      <c r="F302" s="169">
        <v>44084</v>
      </c>
      <c r="G302" s="170">
        <v>71057578</v>
      </c>
      <c r="H302" s="134" t="s">
        <v>1295</v>
      </c>
      <c r="I302" s="68"/>
      <c r="J302" s="68"/>
      <c r="K302" s="139">
        <v>44090</v>
      </c>
      <c r="L302" s="139">
        <v>44181</v>
      </c>
      <c r="M302" s="48" t="str">
        <f t="shared" si="5"/>
        <v>15%</v>
      </c>
    </row>
    <row r="303" spans="1:13" ht="63.75" customHeight="1" x14ac:dyDescent="0.25">
      <c r="A303" s="128" t="s">
        <v>1099</v>
      </c>
      <c r="B303" s="173" t="s">
        <v>1313</v>
      </c>
      <c r="C303" s="141" t="s">
        <v>1174</v>
      </c>
      <c r="D303" s="135" t="s">
        <v>209</v>
      </c>
      <c r="E303" s="150" t="s">
        <v>1254</v>
      </c>
      <c r="F303" s="169">
        <v>44084</v>
      </c>
      <c r="G303" s="170">
        <v>2426974</v>
      </c>
      <c r="H303" s="134" t="s">
        <v>1296</v>
      </c>
      <c r="I303" s="68"/>
      <c r="J303" s="68"/>
      <c r="K303" s="139">
        <v>44085</v>
      </c>
      <c r="L303" s="139">
        <v>44196</v>
      </c>
      <c r="M303" s="48" t="str">
        <f t="shared" si="5"/>
        <v>17%</v>
      </c>
    </row>
    <row r="304" spans="1:13" ht="73.5" customHeight="1" x14ac:dyDescent="0.25">
      <c r="A304" s="128" t="s">
        <v>1100</v>
      </c>
      <c r="B304" s="173" t="s">
        <v>1313</v>
      </c>
      <c r="C304" s="141" t="s">
        <v>1175</v>
      </c>
      <c r="D304" s="135" t="s">
        <v>1365</v>
      </c>
      <c r="E304" s="150" t="s">
        <v>1255</v>
      </c>
      <c r="F304" s="169">
        <v>44085</v>
      </c>
      <c r="G304" s="170">
        <v>791270</v>
      </c>
      <c r="H304" s="134" t="s">
        <v>1297</v>
      </c>
      <c r="I304" s="68"/>
      <c r="J304" s="68"/>
      <c r="K304" s="139">
        <v>44090</v>
      </c>
      <c r="L304" s="139">
        <v>44196</v>
      </c>
      <c r="M304" s="48" t="str">
        <f t="shared" si="5"/>
        <v>13%</v>
      </c>
    </row>
    <row r="305" spans="1:13" ht="48" x14ac:dyDescent="0.25">
      <c r="A305" s="128" t="s">
        <v>1101</v>
      </c>
      <c r="B305" s="173" t="s">
        <v>92</v>
      </c>
      <c r="C305" s="141" t="s">
        <v>1176</v>
      </c>
      <c r="D305" s="135" t="s">
        <v>155</v>
      </c>
      <c r="E305" s="150" t="s">
        <v>1256</v>
      </c>
      <c r="F305" s="169">
        <v>44089</v>
      </c>
      <c r="G305" s="170">
        <v>635634480</v>
      </c>
      <c r="H305" s="134" t="s">
        <v>1298</v>
      </c>
      <c r="I305" s="68"/>
      <c r="J305" s="68"/>
      <c r="K305" s="172">
        <v>44089</v>
      </c>
      <c r="L305" s="172">
        <v>44194</v>
      </c>
      <c r="M305" s="48" t="str">
        <f t="shared" si="5"/>
        <v>14%</v>
      </c>
    </row>
    <row r="306" spans="1:13" ht="112.5" customHeight="1" x14ac:dyDescent="0.25">
      <c r="A306" s="128" t="s">
        <v>1102</v>
      </c>
      <c r="B306" s="173" t="s">
        <v>462</v>
      </c>
      <c r="C306" s="141" t="s">
        <v>1177</v>
      </c>
      <c r="D306" s="135" t="s">
        <v>1366</v>
      </c>
      <c r="E306" s="150" t="s">
        <v>1257</v>
      </c>
      <c r="F306" s="169">
        <v>44089</v>
      </c>
      <c r="G306" s="170">
        <v>374422635</v>
      </c>
      <c r="H306" s="134" t="s">
        <v>1299</v>
      </c>
      <c r="I306" s="68"/>
      <c r="J306" s="68"/>
      <c r="K306" s="139">
        <v>44089</v>
      </c>
      <c r="L306" s="139">
        <v>44165</v>
      </c>
      <c r="M306" s="48" t="str">
        <f t="shared" si="5"/>
        <v>20%</v>
      </c>
    </row>
    <row r="307" spans="1:13" ht="97.5" customHeight="1" x14ac:dyDescent="0.25">
      <c r="A307" s="128" t="s">
        <v>1103</v>
      </c>
      <c r="B307" s="173" t="s">
        <v>1019</v>
      </c>
      <c r="C307" s="141" t="s">
        <v>1178</v>
      </c>
      <c r="D307" s="135" t="s">
        <v>188</v>
      </c>
      <c r="E307" s="150" t="s">
        <v>1258</v>
      </c>
      <c r="F307" s="169">
        <v>44090</v>
      </c>
      <c r="G307" s="170">
        <v>57000000</v>
      </c>
      <c r="H307" s="134" t="s">
        <v>1300</v>
      </c>
      <c r="I307" s="68"/>
      <c r="J307" s="68"/>
      <c r="K307" s="139">
        <v>44090</v>
      </c>
      <c r="L307" s="139">
        <v>44196</v>
      </c>
      <c r="M307" s="48" t="str">
        <f t="shared" si="5"/>
        <v>13%</v>
      </c>
    </row>
    <row r="308" spans="1:13" ht="89.25" customHeight="1" x14ac:dyDescent="0.25">
      <c r="A308" s="128" t="s">
        <v>1104</v>
      </c>
      <c r="B308" s="173" t="s">
        <v>91</v>
      </c>
      <c r="C308" s="141" t="s">
        <v>1179</v>
      </c>
      <c r="D308" s="135" t="s">
        <v>1367</v>
      </c>
      <c r="E308" s="150" t="s">
        <v>1259</v>
      </c>
      <c r="F308" s="169">
        <v>44091</v>
      </c>
      <c r="G308" s="170">
        <v>14000000</v>
      </c>
      <c r="H308" s="134" t="s">
        <v>1301</v>
      </c>
      <c r="I308" s="68"/>
      <c r="J308" s="68"/>
      <c r="K308" s="139">
        <v>44091</v>
      </c>
      <c r="L308" s="139">
        <v>44196</v>
      </c>
      <c r="M308" s="48" t="str">
        <f t="shared" si="5"/>
        <v>12%</v>
      </c>
    </row>
    <row r="309" spans="1:13" ht="83.25" customHeight="1" x14ac:dyDescent="0.25">
      <c r="A309" s="128" t="s">
        <v>1105</v>
      </c>
      <c r="B309" s="173" t="s">
        <v>1308</v>
      </c>
      <c r="C309" s="141" t="s">
        <v>1161</v>
      </c>
      <c r="D309" s="135" t="s">
        <v>1342</v>
      </c>
      <c r="E309" s="150" t="s">
        <v>1260</v>
      </c>
      <c r="F309" s="169">
        <v>44092</v>
      </c>
      <c r="G309" s="170">
        <v>561280874</v>
      </c>
      <c r="H309" s="134" t="s">
        <v>213</v>
      </c>
      <c r="I309" s="68"/>
      <c r="J309" s="68"/>
      <c r="K309" s="139">
        <v>44095</v>
      </c>
      <c r="L309" s="139">
        <v>44185</v>
      </c>
      <c r="M309" s="48" t="str">
        <f t="shared" si="5"/>
        <v>10%</v>
      </c>
    </row>
    <row r="310" spans="1:13" ht="88.5" customHeight="1" x14ac:dyDescent="0.25">
      <c r="A310" s="128" t="s">
        <v>1106</v>
      </c>
      <c r="B310" s="173" t="s">
        <v>1310</v>
      </c>
      <c r="C310" s="141" t="s">
        <v>1180</v>
      </c>
      <c r="D310" s="135" t="s">
        <v>1368</v>
      </c>
      <c r="E310" s="150" t="s">
        <v>1261</v>
      </c>
      <c r="F310" s="169">
        <v>44092</v>
      </c>
      <c r="G310" s="170">
        <v>674214418</v>
      </c>
      <c r="H310" s="134" t="s">
        <v>973</v>
      </c>
      <c r="I310" s="68"/>
      <c r="J310" s="68"/>
      <c r="K310" s="139">
        <v>44092</v>
      </c>
      <c r="L310" s="139">
        <v>44152</v>
      </c>
      <c r="M310" s="48" t="str">
        <f t="shared" si="5"/>
        <v>20%</v>
      </c>
    </row>
    <row r="311" spans="1:13" ht="78" customHeight="1" x14ac:dyDescent="0.25">
      <c r="A311" s="128" t="s">
        <v>1107</v>
      </c>
      <c r="B311" s="173" t="s">
        <v>92</v>
      </c>
      <c r="C311" s="141" t="s">
        <v>1181</v>
      </c>
      <c r="D311" s="135" t="s">
        <v>1369</v>
      </c>
      <c r="E311" s="150" t="s">
        <v>1262</v>
      </c>
      <c r="F311" s="169">
        <v>44095</v>
      </c>
      <c r="G311" s="170">
        <v>18333333</v>
      </c>
      <c r="H311" s="134" t="s">
        <v>1302</v>
      </c>
      <c r="I311" s="68"/>
      <c r="J311" s="68"/>
      <c r="K311" s="139">
        <v>44095</v>
      </c>
      <c r="L311" s="139">
        <v>44196</v>
      </c>
      <c r="M311" s="48" t="str">
        <f t="shared" si="5"/>
        <v>9%</v>
      </c>
    </row>
    <row r="312" spans="1:13" ht="93" customHeight="1" x14ac:dyDescent="0.25">
      <c r="A312" s="128" t="s">
        <v>1108</v>
      </c>
      <c r="B312" s="173" t="s">
        <v>1313</v>
      </c>
      <c r="C312" s="141" t="s">
        <v>1182</v>
      </c>
      <c r="D312" s="135" t="s">
        <v>89</v>
      </c>
      <c r="E312" s="150" t="s">
        <v>1263</v>
      </c>
      <c r="F312" s="169">
        <v>44096</v>
      </c>
      <c r="G312" s="170">
        <v>44807712</v>
      </c>
      <c r="H312" s="134" t="s">
        <v>1303</v>
      </c>
      <c r="I312" s="68"/>
      <c r="J312" s="68"/>
      <c r="K312" s="139">
        <v>44099</v>
      </c>
      <c r="L312" s="139">
        <v>44463</v>
      </c>
      <c r="M312" s="48" t="str">
        <f t="shared" si="5"/>
        <v>1%</v>
      </c>
    </row>
    <row r="313" spans="1:13" ht="69.75" customHeight="1" x14ac:dyDescent="0.25">
      <c r="A313" s="128" t="s">
        <v>1109</v>
      </c>
      <c r="B313" s="173" t="s">
        <v>1311</v>
      </c>
      <c r="C313" s="141" t="s">
        <v>1183</v>
      </c>
      <c r="D313" s="135" t="s">
        <v>158</v>
      </c>
      <c r="E313" s="150" t="s">
        <v>1264</v>
      </c>
      <c r="F313" s="169">
        <v>44096</v>
      </c>
      <c r="G313" s="170">
        <v>122465000</v>
      </c>
      <c r="H313" s="134" t="s">
        <v>1304</v>
      </c>
      <c r="I313" s="68"/>
      <c r="J313" s="68"/>
      <c r="K313" s="172">
        <v>44096</v>
      </c>
      <c r="L313" s="172">
        <v>44165</v>
      </c>
      <c r="M313" s="48" t="str">
        <f t="shared" si="5"/>
        <v>12%</v>
      </c>
    </row>
    <row r="314" spans="1:13" ht="95.25" customHeight="1" x14ac:dyDescent="0.25">
      <c r="A314" s="128" t="s">
        <v>1110</v>
      </c>
      <c r="B314" s="173" t="s">
        <v>219</v>
      </c>
      <c r="C314" s="141" t="s">
        <v>1184</v>
      </c>
      <c r="D314" s="135" t="s">
        <v>1370</v>
      </c>
      <c r="E314" s="150" t="s">
        <v>1265</v>
      </c>
      <c r="F314" s="169">
        <v>44097</v>
      </c>
      <c r="G314" s="170">
        <v>290321868</v>
      </c>
      <c r="H314" s="134" t="s">
        <v>1305</v>
      </c>
      <c r="I314" s="68"/>
      <c r="J314" s="68"/>
      <c r="K314" s="172">
        <v>44097</v>
      </c>
      <c r="L314" s="172">
        <v>44196</v>
      </c>
      <c r="M314" s="48" t="str">
        <f t="shared" si="5"/>
        <v>7%</v>
      </c>
    </row>
    <row r="315" spans="1:13" ht="85.5" customHeight="1" x14ac:dyDescent="0.25">
      <c r="A315" s="128" t="s">
        <v>1111</v>
      </c>
      <c r="B315" s="173" t="s">
        <v>462</v>
      </c>
      <c r="C315" s="141" t="s">
        <v>1185</v>
      </c>
      <c r="D315" s="135" t="s">
        <v>1371</v>
      </c>
      <c r="E315" s="150" t="s">
        <v>1266</v>
      </c>
      <c r="F315" s="169">
        <v>44097</v>
      </c>
      <c r="G315" s="170">
        <v>53570230</v>
      </c>
      <c r="H315" s="134" t="s">
        <v>213</v>
      </c>
      <c r="I315" s="68"/>
      <c r="J315" s="68"/>
      <c r="K315" s="139">
        <v>44102</v>
      </c>
      <c r="L315" s="139">
        <v>44192</v>
      </c>
      <c r="M315" s="48" t="str">
        <f t="shared" si="5"/>
        <v>2%</v>
      </c>
    </row>
    <row r="316" spans="1:13" ht="83.25" customHeight="1" x14ac:dyDescent="0.25">
      <c r="A316" s="128" t="s">
        <v>1112</v>
      </c>
      <c r="B316" s="173" t="s">
        <v>1019</v>
      </c>
      <c r="C316" s="141" t="s">
        <v>1186</v>
      </c>
      <c r="D316" s="135" t="s">
        <v>78</v>
      </c>
      <c r="E316" s="150" t="s">
        <v>1267</v>
      </c>
      <c r="F316" s="169">
        <v>44098</v>
      </c>
      <c r="G316" s="170">
        <v>157833511</v>
      </c>
      <c r="H316" s="134" t="s">
        <v>1306</v>
      </c>
      <c r="I316" s="68"/>
      <c r="J316" s="68"/>
      <c r="K316" s="139">
        <v>44099</v>
      </c>
      <c r="L316" s="139">
        <v>44196</v>
      </c>
      <c r="M316" s="48" t="str">
        <f t="shared" si="5"/>
        <v>5%</v>
      </c>
    </row>
    <row r="317" spans="1:13" ht="90.75" customHeight="1" x14ac:dyDescent="0.25">
      <c r="A317" s="128" t="s">
        <v>1113</v>
      </c>
      <c r="B317" s="173" t="s">
        <v>462</v>
      </c>
      <c r="C317" s="141" t="s">
        <v>701</v>
      </c>
      <c r="D317" s="135" t="s">
        <v>225</v>
      </c>
      <c r="E317" s="150" t="s">
        <v>1268</v>
      </c>
      <c r="F317" s="169">
        <v>44098</v>
      </c>
      <c r="G317" s="170">
        <v>42423500</v>
      </c>
      <c r="H317" s="134" t="s">
        <v>213</v>
      </c>
      <c r="I317" s="68"/>
      <c r="J317" s="68"/>
      <c r="K317" s="139">
        <v>44102</v>
      </c>
      <c r="L317" s="139">
        <v>44192</v>
      </c>
      <c r="M317" s="48" t="str">
        <f t="shared" si="5"/>
        <v>2%</v>
      </c>
    </row>
    <row r="318" spans="1:13" ht="72.75" customHeight="1" x14ac:dyDescent="0.25">
      <c r="A318" s="128" t="s">
        <v>1114</v>
      </c>
      <c r="B318" s="173" t="s">
        <v>1308</v>
      </c>
      <c r="C318" s="141" t="s">
        <v>1187</v>
      </c>
      <c r="D318" s="135" t="s">
        <v>1372</v>
      </c>
      <c r="E318" s="150" t="s">
        <v>1269</v>
      </c>
      <c r="F318" s="169">
        <v>44099</v>
      </c>
      <c r="G318" s="170">
        <v>163744000</v>
      </c>
      <c r="H318" s="134" t="s">
        <v>213</v>
      </c>
      <c r="I318" s="68"/>
      <c r="J318" s="68"/>
      <c r="K318" s="139">
        <v>44099</v>
      </c>
      <c r="L318" s="139">
        <v>44189</v>
      </c>
      <c r="M318" s="48" t="str">
        <f t="shared" si="5"/>
        <v>6%</v>
      </c>
    </row>
    <row r="319" spans="1:13" ht="117.75" customHeight="1" x14ac:dyDescent="0.25">
      <c r="A319" s="128" t="s">
        <v>1115</v>
      </c>
      <c r="B319" s="173" t="s">
        <v>1309</v>
      </c>
      <c r="C319" s="141" t="s">
        <v>1188</v>
      </c>
      <c r="D319" s="135" t="s">
        <v>1373</v>
      </c>
      <c r="E319" s="150" t="s">
        <v>1270</v>
      </c>
      <c r="F319" s="169">
        <v>44099</v>
      </c>
      <c r="G319" s="170">
        <v>10021228</v>
      </c>
      <c r="H319" s="134" t="s">
        <v>977</v>
      </c>
      <c r="I319" s="68"/>
      <c r="J319" s="68"/>
      <c r="K319" s="139">
        <v>44103</v>
      </c>
      <c r="L319" s="139">
        <v>44146</v>
      </c>
      <c r="M319" s="48" t="str">
        <f t="shared" si="5"/>
        <v>2%</v>
      </c>
    </row>
    <row r="320" spans="1:13" ht="73.5" customHeight="1" x14ac:dyDescent="0.25">
      <c r="A320" s="128" t="s">
        <v>1116</v>
      </c>
      <c r="B320" s="173" t="s">
        <v>462</v>
      </c>
      <c r="C320" s="141" t="s">
        <v>1189</v>
      </c>
      <c r="D320" s="135" t="s">
        <v>1374</v>
      </c>
      <c r="E320" s="150" t="s">
        <v>1271</v>
      </c>
      <c r="F320" s="169">
        <v>44104</v>
      </c>
      <c r="G320" s="170">
        <v>22680000</v>
      </c>
      <c r="H320" s="134" t="s">
        <v>213</v>
      </c>
      <c r="I320" s="68"/>
      <c r="J320" s="68"/>
      <c r="K320" s="139">
        <v>44105</v>
      </c>
      <c r="L320" s="139">
        <v>44196</v>
      </c>
      <c r="M320" s="48" t="str">
        <f t="shared" si="5"/>
        <v>-1%</v>
      </c>
    </row>
    <row r="321" spans="1:13" ht="88.5" customHeight="1" x14ac:dyDescent="0.25">
      <c r="A321" s="128" t="s">
        <v>1117</v>
      </c>
      <c r="B321" s="173" t="s">
        <v>1313</v>
      </c>
      <c r="C321" s="141" t="s">
        <v>1190</v>
      </c>
      <c r="D321" s="135" t="s">
        <v>1375</v>
      </c>
      <c r="E321" s="150" t="s">
        <v>1272</v>
      </c>
      <c r="F321" s="169">
        <v>44104</v>
      </c>
      <c r="G321" s="170">
        <v>10500000</v>
      </c>
      <c r="H321" s="134" t="s">
        <v>213</v>
      </c>
      <c r="I321" s="68"/>
      <c r="J321" s="68"/>
      <c r="K321" s="139">
        <v>44105</v>
      </c>
      <c r="L321" s="139">
        <v>44196</v>
      </c>
      <c r="M321" s="48" t="str">
        <f t="shared" si="5"/>
        <v>-1%</v>
      </c>
    </row>
  </sheetData>
  <autoFilter ref="A238:O321" xr:uid="{B58B1532-EC2A-4545-9ECB-4EF2638A3994}"/>
  <mergeCells count="4">
    <mergeCell ref="A1:M1"/>
    <mergeCell ref="A25:M25"/>
    <mergeCell ref="A237:M237"/>
    <mergeCell ref="A175:M175"/>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D311-6999-448A-9C97-D0D5F53FD997}">
  <dimension ref="A1:O378"/>
  <sheetViews>
    <sheetView tabSelected="1" zoomScaleNormal="100" workbookViewId="0">
      <pane ySplit="1" topLeftCell="A356" activePane="bottomLeft" state="frozen"/>
      <selection pane="bottomLeft" activeCell="M290" sqref="M290"/>
    </sheetView>
  </sheetViews>
  <sheetFormatPr baseColWidth="10" defaultRowHeight="15" x14ac:dyDescent="0.25"/>
  <cols>
    <col min="1" max="1" width="19.42578125" customWidth="1"/>
    <col min="2" max="2" width="27" style="65" hidden="1" customWidth="1"/>
    <col min="3" max="3" width="30.85546875" hidden="1" customWidth="1"/>
    <col min="4" max="4" width="13.7109375" hidden="1" customWidth="1"/>
    <col min="5" max="5" width="50.140625" customWidth="1"/>
    <col min="7" max="7" width="20.28515625" bestFit="1" customWidth="1"/>
    <col min="8" max="8" width="16" customWidth="1"/>
    <col min="9" max="9" width="24.85546875" style="69" customWidth="1"/>
    <col min="10" max="10" width="11.42578125" style="69"/>
    <col min="12" max="12" width="12.42578125" style="50" customWidth="1"/>
    <col min="13" max="13" width="13.28515625" customWidth="1"/>
    <col min="14" max="14" width="11.42578125" style="50"/>
  </cols>
  <sheetData>
    <row r="1" spans="1:14" ht="62.25" customHeight="1" x14ac:dyDescent="0.25">
      <c r="A1" s="175" t="s">
        <v>1377</v>
      </c>
      <c r="B1" s="176"/>
      <c r="C1" s="176"/>
      <c r="D1" s="176"/>
      <c r="E1" s="176"/>
      <c r="F1" s="176"/>
      <c r="G1" s="176"/>
      <c r="H1" s="176"/>
      <c r="I1" s="176"/>
      <c r="J1" s="176"/>
      <c r="K1" s="176"/>
      <c r="L1" s="176"/>
      <c r="M1" s="176"/>
      <c r="N1" s="77" t="s">
        <v>72</v>
      </c>
    </row>
    <row r="2" spans="1:14" ht="102" customHeight="1" x14ac:dyDescent="0.25">
      <c r="A2" s="33" t="s">
        <v>0</v>
      </c>
      <c r="B2" s="33" t="s">
        <v>5</v>
      </c>
      <c r="C2" s="33" t="s">
        <v>1</v>
      </c>
      <c r="D2" s="33" t="s">
        <v>6</v>
      </c>
      <c r="E2" s="33" t="s">
        <v>27</v>
      </c>
      <c r="F2" s="33" t="s">
        <v>28</v>
      </c>
      <c r="G2" s="33" t="s">
        <v>7</v>
      </c>
      <c r="H2" s="33" t="s">
        <v>26</v>
      </c>
      <c r="I2" s="33" t="s">
        <v>31</v>
      </c>
      <c r="J2" s="33" t="s">
        <v>30</v>
      </c>
      <c r="K2" s="33" t="s">
        <v>2</v>
      </c>
      <c r="L2" s="33" t="s">
        <v>3</v>
      </c>
      <c r="M2" s="34" t="s">
        <v>29</v>
      </c>
      <c r="N2" s="78">
        <v>44196</v>
      </c>
    </row>
    <row r="3" spans="1:14" s="50" customFormat="1" ht="307.5" customHeight="1" x14ac:dyDescent="0.25">
      <c r="A3" s="61" t="s">
        <v>139</v>
      </c>
      <c r="B3" s="61" t="s">
        <v>113</v>
      </c>
      <c r="C3" s="74" t="s">
        <v>122</v>
      </c>
      <c r="D3" s="54" t="s">
        <v>123</v>
      </c>
      <c r="E3" s="74" t="s">
        <v>121</v>
      </c>
      <c r="F3" s="70">
        <f>+N2</f>
        <v>44196</v>
      </c>
      <c r="G3" s="122">
        <v>21084622326</v>
      </c>
      <c r="H3" s="61" t="s">
        <v>140</v>
      </c>
      <c r="I3" s="61" t="s">
        <v>1376</v>
      </c>
      <c r="J3" s="61" t="s">
        <v>306</v>
      </c>
      <c r="K3" s="70">
        <v>41920</v>
      </c>
      <c r="L3" s="70">
        <v>44926</v>
      </c>
      <c r="M3" s="67" t="str">
        <f>IF((ROUND((($N$2-$K3)/(EDATE($L3,0)-$K3)*100),2))&gt;100,"100%",CONCATENATE((ROUND((($N$2-$K3)/(EDATE($L3,0)-$K3)*100),0)),"%"))</f>
        <v>76%</v>
      </c>
      <c r="N3" s="123"/>
    </row>
    <row r="4" spans="1:14" ht="75" customHeight="1" x14ac:dyDescent="0.25">
      <c r="A4" s="22" t="s">
        <v>75</v>
      </c>
      <c r="B4" s="20" t="s">
        <v>76</v>
      </c>
      <c r="C4" s="21" t="s">
        <v>77</v>
      </c>
      <c r="D4" s="48" t="s">
        <v>78</v>
      </c>
      <c r="E4" s="27" t="s">
        <v>79</v>
      </c>
      <c r="F4" s="26">
        <v>42759</v>
      </c>
      <c r="G4" s="22">
        <v>0</v>
      </c>
      <c r="H4" s="22" t="s">
        <v>80</v>
      </c>
      <c r="I4" s="61"/>
      <c r="J4" s="61"/>
      <c r="K4" s="24">
        <v>42759</v>
      </c>
      <c r="L4" s="70">
        <v>44584</v>
      </c>
      <c r="M4" s="35" t="str">
        <f t="shared" ref="M4:M24" si="0">IF((ROUND((($N$2-$K4)/(EDATE($L4,0)-$K4)*100),2))&gt;100,"100%",CONCATENATE((ROUND((($N$2-$K4)/(EDATE($L4,0)-$K4)*100),0)),"%"))</f>
        <v>79%</v>
      </c>
      <c r="N4" s="64"/>
    </row>
    <row r="5" spans="1:14" ht="49.5" customHeight="1" x14ac:dyDescent="0.25">
      <c r="A5" s="48" t="s">
        <v>83</v>
      </c>
      <c r="B5" s="20" t="s">
        <v>82</v>
      </c>
      <c r="C5" s="20" t="s">
        <v>84</v>
      </c>
      <c r="D5" s="48" t="s">
        <v>85</v>
      </c>
      <c r="E5" s="28" t="s">
        <v>86</v>
      </c>
      <c r="F5" s="24">
        <v>42773</v>
      </c>
      <c r="G5" s="25">
        <v>0</v>
      </c>
      <c r="H5" s="48" t="s">
        <v>80</v>
      </c>
      <c r="I5" s="61"/>
      <c r="J5" s="61"/>
      <c r="K5" s="24">
        <v>42773</v>
      </c>
      <c r="L5" s="70">
        <v>44598</v>
      </c>
      <c r="M5" s="35" t="str">
        <f t="shared" si="0"/>
        <v>78%</v>
      </c>
      <c r="N5" s="64"/>
    </row>
    <row r="6" spans="1:14" ht="72.75" customHeight="1" x14ac:dyDescent="0.25">
      <c r="A6" s="48" t="s">
        <v>87</v>
      </c>
      <c r="B6" s="20" t="s">
        <v>82</v>
      </c>
      <c r="C6" s="20" t="s">
        <v>88</v>
      </c>
      <c r="D6" s="48" t="s">
        <v>89</v>
      </c>
      <c r="E6" s="45" t="s">
        <v>90</v>
      </c>
      <c r="F6" s="24">
        <v>42789</v>
      </c>
      <c r="G6" s="25">
        <v>0</v>
      </c>
      <c r="H6" s="20" t="s">
        <v>80</v>
      </c>
      <c r="I6" s="61"/>
      <c r="J6" s="61"/>
      <c r="K6" s="24">
        <v>42795</v>
      </c>
      <c r="L6" s="70">
        <v>44621</v>
      </c>
      <c r="M6" s="35" t="str">
        <f t="shared" si="0"/>
        <v>77%</v>
      </c>
      <c r="N6" s="64"/>
    </row>
    <row r="7" spans="1:14" ht="101.25" customHeight="1" x14ac:dyDescent="0.25">
      <c r="A7" s="40" t="s">
        <v>95</v>
      </c>
      <c r="B7" s="20" t="s">
        <v>82</v>
      </c>
      <c r="C7" s="20" t="s">
        <v>96</v>
      </c>
      <c r="D7" s="48" t="s">
        <v>97</v>
      </c>
      <c r="E7" s="45" t="s">
        <v>98</v>
      </c>
      <c r="F7" s="24">
        <v>42865</v>
      </c>
      <c r="G7" s="30">
        <v>0</v>
      </c>
      <c r="H7" s="20" t="s">
        <v>80</v>
      </c>
      <c r="I7" s="61"/>
      <c r="J7" s="61"/>
      <c r="K7" s="24">
        <v>42866</v>
      </c>
      <c r="L7" s="70">
        <v>44691</v>
      </c>
      <c r="M7" s="35" t="str">
        <f t="shared" si="0"/>
        <v>73%</v>
      </c>
      <c r="N7" s="64"/>
    </row>
    <row r="8" spans="1:14" s="50" customFormat="1" ht="75.75" customHeight="1" x14ac:dyDescent="0.25">
      <c r="A8" s="58" t="s">
        <v>101</v>
      </c>
      <c r="B8" s="61" t="s">
        <v>74</v>
      </c>
      <c r="C8" s="58" t="s">
        <v>102</v>
      </c>
      <c r="D8" s="54" t="s">
        <v>103</v>
      </c>
      <c r="E8" s="55" t="s">
        <v>104</v>
      </c>
      <c r="F8" s="70">
        <v>42902</v>
      </c>
      <c r="G8" s="72">
        <v>0</v>
      </c>
      <c r="H8" s="58" t="s">
        <v>105</v>
      </c>
      <c r="I8" s="61" t="s">
        <v>303</v>
      </c>
      <c r="J8" s="61" t="s">
        <v>304</v>
      </c>
      <c r="K8" s="70">
        <v>42906</v>
      </c>
      <c r="L8" s="70">
        <v>44063</v>
      </c>
      <c r="M8" s="67" t="str">
        <f t="shared" si="0"/>
        <v>100%</v>
      </c>
      <c r="N8" s="64"/>
    </row>
    <row r="9" spans="1:14" s="50" customFormat="1" ht="61.5" customHeight="1" x14ac:dyDescent="0.25">
      <c r="A9" s="61" t="s">
        <v>106</v>
      </c>
      <c r="B9" s="58" t="s">
        <v>82</v>
      </c>
      <c r="C9" s="61" t="s">
        <v>107</v>
      </c>
      <c r="D9" s="54" t="s">
        <v>108</v>
      </c>
      <c r="E9" s="42" t="s">
        <v>109</v>
      </c>
      <c r="F9" s="71">
        <v>42908</v>
      </c>
      <c r="G9" s="72"/>
      <c r="H9" s="58" t="s">
        <v>80</v>
      </c>
      <c r="I9" s="61"/>
      <c r="J9" s="61"/>
      <c r="K9" s="70">
        <v>42909</v>
      </c>
      <c r="L9" s="70">
        <v>44734</v>
      </c>
      <c r="M9" s="67" t="str">
        <f t="shared" si="0"/>
        <v>71%</v>
      </c>
      <c r="N9" s="64"/>
    </row>
    <row r="10" spans="1:14" s="50" customFormat="1" ht="83.25" customHeight="1" x14ac:dyDescent="0.25">
      <c r="A10" s="61" t="s">
        <v>110</v>
      </c>
      <c r="B10" s="58" t="s">
        <v>82</v>
      </c>
      <c r="C10" s="61" t="s">
        <v>111</v>
      </c>
      <c r="D10" s="66"/>
      <c r="E10" s="73" t="s">
        <v>112</v>
      </c>
      <c r="F10" s="71">
        <v>42915</v>
      </c>
      <c r="G10" s="63">
        <v>0</v>
      </c>
      <c r="H10" s="61" t="s">
        <v>80</v>
      </c>
      <c r="I10" s="61"/>
      <c r="J10" s="61"/>
      <c r="K10" s="71">
        <v>42915</v>
      </c>
      <c r="L10" s="71">
        <v>44741</v>
      </c>
      <c r="M10" s="67" t="str">
        <f t="shared" si="0"/>
        <v>70%</v>
      </c>
      <c r="N10" s="64"/>
    </row>
    <row r="11" spans="1:14" s="50" customFormat="1" ht="237" customHeight="1" x14ac:dyDescent="0.25">
      <c r="A11" s="54" t="s">
        <v>281</v>
      </c>
      <c r="B11" s="61" t="s">
        <v>113</v>
      </c>
      <c r="C11" s="58" t="s">
        <v>81</v>
      </c>
      <c r="D11" s="61" t="s">
        <v>78</v>
      </c>
      <c r="E11" s="42" t="s">
        <v>282</v>
      </c>
      <c r="F11" s="59">
        <v>43410</v>
      </c>
      <c r="G11" s="75">
        <v>5074000000</v>
      </c>
      <c r="H11" s="58" t="s">
        <v>283</v>
      </c>
      <c r="I11" s="68" t="s">
        <v>1378</v>
      </c>
      <c r="J11" s="68" t="s">
        <v>1032</v>
      </c>
      <c r="K11" s="71">
        <v>43410</v>
      </c>
      <c r="L11" s="71">
        <v>44377</v>
      </c>
      <c r="M11" s="51" t="str">
        <f t="shared" si="0"/>
        <v>81%</v>
      </c>
      <c r="N11" s="64"/>
    </row>
    <row r="12" spans="1:14" s="50" customFormat="1" ht="270" x14ac:dyDescent="0.25">
      <c r="A12" s="124" t="s">
        <v>135</v>
      </c>
      <c r="B12" s="61" t="s">
        <v>113</v>
      </c>
      <c r="C12" s="58" t="s">
        <v>81</v>
      </c>
      <c r="D12" s="51" t="s">
        <v>78</v>
      </c>
      <c r="E12" s="42" t="s">
        <v>137</v>
      </c>
      <c r="F12" s="59">
        <v>43455</v>
      </c>
      <c r="G12" s="56">
        <v>10430000000</v>
      </c>
      <c r="H12" s="58" t="s">
        <v>134</v>
      </c>
      <c r="I12" s="68" t="s">
        <v>1029</v>
      </c>
      <c r="J12" s="68" t="s">
        <v>1028</v>
      </c>
      <c r="K12" s="71">
        <v>43455</v>
      </c>
      <c r="L12" s="71">
        <v>44196</v>
      </c>
      <c r="M12" s="51" t="str">
        <f t="shared" si="0"/>
        <v>100%</v>
      </c>
      <c r="N12" s="64"/>
    </row>
    <row r="13" spans="1:14" s="50" customFormat="1" ht="96" x14ac:dyDescent="0.25">
      <c r="A13" s="54" t="s">
        <v>222</v>
      </c>
      <c r="B13" s="51" t="s">
        <v>93</v>
      </c>
      <c r="C13" s="58" t="s">
        <v>94</v>
      </c>
      <c r="D13" s="51" t="s">
        <v>190</v>
      </c>
      <c r="E13" s="42" t="s">
        <v>220</v>
      </c>
      <c r="F13" s="59">
        <v>43554</v>
      </c>
      <c r="G13" s="125">
        <v>442396432</v>
      </c>
      <c r="H13" s="54" t="s">
        <v>64</v>
      </c>
      <c r="I13" s="61" t="s">
        <v>1033</v>
      </c>
      <c r="J13" s="61" t="s">
        <v>302</v>
      </c>
      <c r="K13" s="59">
        <v>43556</v>
      </c>
      <c r="L13" s="59">
        <v>44043</v>
      </c>
      <c r="M13" s="51" t="str">
        <f t="shared" si="0"/>
        <v>100%</v>
      </c>
    </row>
    <row r="14" spans="1:14" ht="48" x14ac:dyDescent="0.25">
      <c r="A14" s="22" t="s">
        <v>227</v>
      </c>
      <c r="B14" s="41" t="s">
        <v>82</v>
      </c>
      <c r="C14" s="21" t="s">
        <v>237</v>
      </c>
      <c r="D14" s="22" t="s">
        <v>248</v>
      </c>
      <c r="E14" s="27" t="s">
        <v>232</v>
      </c>
      <c r="F14" s="23">
        <v>43557</v>
      </c>
      <c r="G14" s="37" t="s">
        <v>255</v>
      </c>
      <c r="H14" s="22" t="s">
        <v>60</v>
      </c>
      <c r="I14" s="61"/>
      <c r="J14" s="61"/>
      <c r="K14" s="47">
        <v>43557</v>
      </c>
      <c r="L14" s="59">
        <v>43922</v>
      </c>
      <c r="M14" s="22" t="str">
        <f t="shared" si="0"/>
        <v>100%</v>
      </c>
      <c r="N14" s="121"/>
    </row>
    <row r="15" spans="1:14" s="50" customFormat="1" ht="65.25" customHeight="1" x14ac:dyDescent="0.25">
      <c r="A15" s="51" t="s">
        <v>228</v>
      </c>
      <c r="B15" s="49" t="s">
        <v>82</v>
      </c>
      <c r="C15" s="61" t="s">
        <v>240</v>
      </c>
      <c r="D15" s="51" t="s">
        <v>250</v>
      </c>
      <c r="E15" s="62" t="s">
        <v>233</v>
      </c>
      <c r="F15" s="53">
        <v>43566</v>
      </c>
      <c r="G15" s="76" t="s">
        <v>256</v>
      </c>
      <c r="H15" s="61" t="s">
        <v>60</v>
      </c>
      <c r="I15" s="61"/>
      <c r="J15" s="61"/>
      <c r="K15" s="59">
        <v>43566</v>
      </c>
      <c r="L15" s="59">
        <v>43931</v>
      </c>
      <c r="M15" s="51" t="str">
        <f t="shared" si="0"/>
        <v>100%</v>
      </c>
      <c r="N15" s="121"/>
    </row>
    <row r="16" spans="1:14" s="50" customFormat="1" ht="71.25" customHeight="1" x14ac:dyDescent="0.25">
      <c r="A16" s="51" t="s">
        <v>229</v>
      </c>
      <c r="B16" s="49" t="s">
        <v>82</v>
      </c>
      <c r="C16" s="61" t="s">
        <v>241</v>
      </c>
      <c r="D16" s="51" t="s">
        <v>252</v>
      </c>
      <c r="E16" s="62" t="s">
        <v>234</v>
      </c>
      <c r="F16" s="53">
        <v>43585</v>
      </c>
      <c r="G16" s="76" t="s">
        <v>257</v>
      </c>
      <c r="H16" s="61" t="s">
        <v>60</v>
      </c>
      <c r="I16" s="61"/>
      <c r="J16" s="61"/>
      <c r="K16" s="59">
        <v>43585</v>
      </c>
      <c r="L16" s="59">
        <v>43950</v>
      </c>
      <c r="M16" s="51" t="str">
        <f t="shared" si="0"/>
        <v>100%</v>
      </c>
      <c r="N16" s="121"/>
    </row>
    <row r="17" spans="1:14" s="50" customFormat="1" ht="96" x14ac:dyDescent="0.25">
      <c r="A17" s="51" t="s">
        <v>230</v>
      </c>
      <c r="B17" s="49" t="s">
        <v>113</v>
      </c>
      <c r="C17" s="61" t="s">
        <v>81</v>
      </c>
      <c r="D17" s="51" t="s">
        <v>78</v>
      </c>
      <c r="E17" s="62" t="s">
        <v>236</v>
      </c>
      <c r="F17" s="53">
        <v>43642</v>
      </c>
      <c r="G17" s="63">
        <v>6300000000</v>
      </c>
      <c r="H17" s="49" t="s">
        <v>62</v>
      </c>
      <c r="I17" s="61" t="s">
        <v>293</v>
      </c>
      <c r="J17" s="61" t="s">
        <v>294</v>
      </c>
      <c r="K17" s="53">
        <v>43643</v>
      </c>
      <c r="L17" s="53">
        <v>43936</v>
      </c>
      <c r="M17" s="51" t="str">
        <f t="shared" si="0"/>
        <v>100%</v>
      </c>
      <c r="N17" s="121"/>
    </row>
    <row r="18" spans="1:14" s="50" customFormat="1" ht="75" customHeight="1" x14ac:dyDescent="0.25">
      <c r="A18" s="51" t="s">
        <v>231</v>
      </c>
      <c r="B18" s="49" t="s">
        <v>82</v>
      </c>
      <c r="C18" s="61" t="s">
        <v>242</v>
      </c>
      <c r="D18" s="54" t="s">
        <v>261</v>
      </c>
      <c r="E18" s="44" t="s">
        <v>259</v>
      </c>
      <c r="F18" s="53">
        <v>43644</v>
      </c>
      <c r="G18" s="56" t="s">
        <v>263</v>
      </c>
      <c r="H18" s="54" t="s">
        <v>60</v>
      </c>
      <c r="I18" s="61"/>
      <c r="J18" s="61"/>
      <c r="K18" s="53">
        <v>43647</v>
      </c>
      <c r="L18" s="53">
        <v>44012</v>
      </c>
      <c r="M18" s="51" t="str">
        <f t="shared" si="0"/>
        <v>100%</v>
      </c>
    </row>
    <row r="19" spans="1:14" s="50" customFormat="1" ht="138.75" customHeight="1" x14ac:dyDescent="0.25">
      <c r="A19" s="54" t="s">
        <v>264</v>
      </c>
      <c r="B19" s="56" t="s">
        <v>113</v>
      </c>
      <c r="C19" s="58" t="s">
        <v>268</v>
      </c>
      <c r="D19" s="51" t="s">
        <v>274</v>
      </c>
      <c r="E19" s="55" t="s">
        <v>270</v>
      </c>
      <c r="F19" s="59">
        <v>43668</v>
      </c>
      <c r="G19" s="125">
        <v>784606638</v>
      </c>
      <c r="H19" s="54" t="s">
        <v>62</v>
      </c>
      <c r="I19" s="61" t="s">
        <v>295</v>
      </c>
      <c r="J19" s="61" t="s">
        <v>296</v>
      </c>
      <c r="K19" s="59">
        <v>43672</v>
      </c>
      <c r="L19" s="53">
        <v>43951</v>
      </c>
      <c r="M19" s="51" t="str">
        <f t="shared" si="0"/>
        <v>100%</v>
      </c>
    </row>
    <row r="20" spans="1:14" s="50" customFormat="1" ht="156" x14ac:dyDescent="0.25">
      <c r="A20" s="54" t="s">
        <v>265</v>
      </c>
      <c r="B20" s="126" t="s">
        <v>113</v>
      </c>
      <c r="C20" s="58" t="s">
        <v>269</v>
      </c>
      <c r="D20" s="51" t="s">
        <v>275</v>
      </c>
      <c r="E20" s="42" t="s">
        <v>271</v>
      </c>
      <c r="F20" s="59">
        <v>43669</v>
      </c>
      <c r="G20" s="125">
        <v>3492554035</v>
      </c>
      <c r="H20" s="54" t="s">
        <v>62</v>
      </c>
      <c r="I20" s="61" t="s">
        <v>297</v>
      </c>
      <c r="J20" s="61" t="s">
        <v>298</v>
      </c>
      <c r="K20" s="59">
        <v>43672</v>
      </c>
      <c r="L20" s="53">
        <v>43951</v>
      </c>
      <c r="M20" s="51" t="str">
        <f t="shared" si="0"/>
        <v>100%</v>
      </c>
    </row>
    <row r="21" spans="1:14" s="50" customFormat="1" ht="85.5" customHeight="1" x14ac:dyDescent="0.25">
      <c r="A21" s="54" t="s">
        <v>266</v>
      </c>
      <c r="B21" s="56" t="s">
        <v>82</v>
      </c>
      <c r="C21" s="58" t="s">
        <v>115</v>
      </c>
      <c r="D21" s="54" t="s">
        <v>116</v>
      </c>
      <c r="E21" s="42" t="s">
        <v>272</v>
      </c>
      <c r="F21" s="59">
        <v>43671</v>
      </c>
      <c r="G21" s="52" t="s">
        <v>276</v>
      </c>
      <c r="H21" s="54" t="s">
        <v>60</v>
      </c>
      <c r="I21" s="61"/>
      <c r="J21" s="61"/>
      <c r="K21" s="59">
        <v>43672</v>
      </c>
      <c r="L21" s="59">
        <v>44037</v>
      </c>
      <c r="M21" s="51" t="str">
        <f t="shared" si="0"/>
        <v>100%</v>
      </c>
    </row>
    <row r="22" spans="1:14" s="50" customFormat="1" ht="63" customHeight="1" x14ac:dyDescent="0.25">
      <c r="A22" s="54" t="s">
        <v>267</v>
      </c>
      <c r="B22" s="56" t="s">
        <v>247</v>
      </c>
      <c r="C22" s="58" t="s">
        <v>131</v>
      </c>
      <c r="D22" s="54" t="s">
        <v>129</v>
      </c>
      <c r="E22" s="55" t="s">
        <v>273</v>
      </c>
      <c r="F22" s="59">
        <v>43711</v>
      </c>
      <c r="G22" s="52" t="s">
        <v>277</v>
      </c>
      <c r="H22" s="54" t="s">
        <v>60</v>
      </c>
      <c r="I22" s="61"/>
      <c r="J22" s="61"/>
      <c r="K22" s="59">
        <v>43718</v>
      </c>
      <c r="L22" s="59">
        <v>44083</v>
      </c>
      <c r="M22" s="51" t="str">
        <f t="shared" si="0"/>
        <v>100%</v>
      </c>
    </row>
    <row r="23" spans="1:14" s="50" customFormat="1" ht="110.25" customHeight="1" x14ac:dyDescent="0.25">
      <c r="A23" s="74" t="s">
        <v>278</v>
      </c>
      <c r="B23" s="56" t="s">
        <v>82</v>
      </c>
      <c r="C23" s="58" t="s">
        <v>132</v>
      </c>
      <c r="D23" s="54" t="s">
        <v>89</v>
      </c>
      <c r="E23" s="55" t="s">
        <v>279</v>
      </c>
      <c r="F23" s="59">
        <v>43733</v>
      </c>
      <c r="G23" s="57" t="s">
        <v>280</v>
      </c>
      <c r="H23" s="58" t="s">
        <v>60</v>
      </c>
      <c r="I23" s="68"/>
      <c r="J23" s="68"/>
      <c r="K23" s="59">
        <v>43733</v>
      </c>
      <c r="L23" s="59">
        <v>44098</v>
      </c>
      <c r="M23" s="51" t="str">
        <f t="shared" si="0"/>
        <v>100%</v>
      </c>
    </row>
    <row r="24" spans="1:14" s="50" customFormat="1" ht="112.5" customHeight="1" x14ac:dyDescent="0.25">
      <c r="A24" s="74" t="s">
        <v>284</v>
      </c>
      <c r="B24" s="61" t="s">
        <v>82</v>
      </c>
      <c r="C24" s="58" t="s">
        <v>285</v>
      </c>
      <c r="D24" s="51" t="s">
        <v>120</v>
      </c>
      <c r="E24" s="55" t="s">
        <v>288</v>
      </c>
      <c r="F24" s="59">
        <v>43825</v>
      </c>
      <c r="G24" s="52" t="s">
        <v>290</v>
      </c>
      <c r="H24" s="58" t="s">
        <v>61</v>
      </c>
      <c r="I24" s="68"/>
      <c r="J24" s="68"/>
      <c r="K24" s="59">
        <v>43825</v>
      </c>
      <c r="L24" s="59">
        <v>44007</v>
      </c>
      <c r="M24" s="51" t="str">
        <f t="shared" si="0"/>
        <v>100%</v>
      </c>
    </row>
    <row r="25" spans="1:14" s="50" customFormat="1" ht="57" customHeight="1" x14ac:dyDescent="0.25">
      <c r="A25" s="177" t="s">
        <v>308</v>
      </c>
      <c r="B25" s="177"/>
      <c r="C25" s="177"/>
      <c r="D25" s="177"/>
      <c r="E25" s="177"/>
      <c r="F25" s="177"/>
      <c r="G25" s="177"/>
      <c r="H25" s="177"/>
      <c r="I25" s="177"/>
      <c r="J25" s="177"/>
      <c r="K25" s="177"/>
      <c r="L25" s="177"/>
      <c r="M25" s="177"/>
    </row>
    <row r="26" spans="1:14" s="50" customFormat="1" ht="94.5" x14ac:dyDescent="0.25">
      <c r="A26" s="39" t="s">
        <v>0</v>
      </c>
      <c r="B26" s="39" t="s">
        <v>5</v>
      </c>
      <c r="C26" s="39" t="s">
        <v>1</v>
      </c>
      <c r="D26" s="39" t="s">
        <v>6</v>
      </c>
      <c r="E26" s="39" t="s">
        <v>27</v>
      </c>
      <c r="F26" s="39" t="s">
        <v>28</v>
      </c>
      <c r="G26" s="39" t="s">
        <v>7</v>
      </c>
      <c r="H26" s="39" t="s">
        <v>26</v>
      </c>
      <c r="I26" s="39" t="s">
        <v>31</v>
      </c>
      <c r="J26" s="39" t="s">
        <v>30</v>
      </c>
      <c r="K26" s="39" t="s">
        <v>2</v>
      </c>
      <c r="L26" s="39" t="s">
        <v>3</v>
      </c>
      <c r="M26" s="79" t="s">
        <v>29</v>
      </c>
      <c r="N26" s="78">
        <v>44195</v>
      </c>
    </row>
    <row r="27" spans="1:14" s="50" customFormat="1" ht="50.25" customHeight="1" x14ac:dyDescent="0.25">
      <c r="A27" s="54" t="s">
        <v>309</v>
      </c>
      <c r="B27" s="80" t="s">
        <v>92</v>
      </c>
      <c r="C27" s="20" t="s">
        <v>150</v>
      </c>
      <c r="D27" s="48" t="s">
        <v>155</v>
      </c>
      <c r="E27" s="81" t="s">
        <v>56</v>
      </c>
      <c r="F27" s="47">
        <v>43831</v>
      </c>
      <c r="G27" s="31">
        <v>204239609</v>
      </c>
      <c r="H27" s="48" t="s">
        <v>61</v>
      </c>
      <c r="I27" s="82"/>
      <c r="J27" s="83"/>
      <c r="K27" s="47">
        <v>43831</v>
      </c>
      <c r="L27" s="47">
        <v>44012</v>
      </c>
      <c r="M27" s="48" t="str">
        <f>IF((ROUND((($N$2-$K27)/(EDATE($L27,0)-$K27)*100),2))&gt;100,"100%",CONCATENATE((ROUND((($N$2-$K27)/(EDATE($L27,0)-$K27)*100),0)),"%"))</f>
        <v>100%</v>
      </c>
    </row>
    <row r="28" spans="1:14" s="50" customFormat="1" ht="117" customHeight="1" x14ac:dyDescent="0.25">
      <c r="A28" s="84" t="s">
        <v>310</v>
      </c>
      <c r="B28" s="80" t="s">
        <v>92</v>
      </c>
      <c r="C28" s="85" t="s">
        <v>32</v>
      </c>
      <c r="D28" s="85" t="s">
        <v>155</v>
      </c>
      <c r="E28" s="81" t="s">
        <v>152</v>
      </c>
      <c r="F28" s="47">
        <v>43831</v>
      </c>
      <c r="G28" s="86">
        <v>687500000</v>
      </c>
      <c r="H28" s="48" t="s">
        <v>61</v>
      </c>
      <c r="I28" s="82"/>
      <c r="J28" s="82"/>
      <c r="K28" s="47">
        <v>43831</v>
      </c>
      <c r="L28" s="47">
        <v>44012</v>
      </c>
      <c r="M28" s="48" t="str">
        <f t="shared" ref="M28:M91" si="1">IF((ROUND((($N$2-$K28)/(EDATE($L28,0)-$K28)*100),2))&gt;100,"100%",CONCATENATE((ROUND((($N$2-$K28)/(EDATE($L28,0)-$K28)*100),0)),"%"))</f>
        <v>100%</v>
      </c>
    </row>
    <row r="29" spans="1:14" s="50" customFormat="1" ht="126" customHeight="1" x14ac:dyDescent="0.25">
      <c r="A29" s="54" t="s">
        <v>311</v>
      </c>
      <c r="B29" s="80" t="s">
        <v>92</v>
      </c>
      <c r="C29" s="20" t="s">
        <v>141</v>
      </c>
      <c r="D29" s="48" t="s">
        <v>155</v>
      </c>
      <c r="E29" s="81" t="s">
        <v>312</v>
      </c>
      <c r="F29" s="47">
        <v>43831</v>
      </c>
      <c r="G29" s="31">
        <v>400000000</v>
      </c>
      <c r="H29" s="48" t="s">
        <v>61</v>
      </c>
      <c r="I29" s="82"/>
      <c r="J29" s="82"/>
      <c r="K29" s="47">
        <v>43831</v>
      </c>
      <c r="L29" s="47">
        <v>44012</v>
      </c>
      <c r="M29" s="48" t="str">
        <f t="shared" si="1"/>
        <v>100%</v>
      </c>
    </row>
    <row r="30" spans="1:14" s="50" customFormat="1" ht="71.25" customHeight="1" x14ac:dyDescent="0.25">
      <c r="A30" s="54" t="s">
        <v>313</v>
      </c>
      <c r="B30" s="56" t="s">
        <v>82</v>
      </c>
      <c r="C30" s="20" t="s">
        <v>38</v>
      </c>
      <c r="D30" s="48" t="s">
        <v>156</v>
      </c>
      <c r="E30" s="81" t="s">
        <v>59</v>
      </c>
      <c r="F30" s="47">
        <v>43831</v>
      </c>
      <c r="G30" s="46">
        <v>44444487</v>
      </c>
      <c r="H30" s="20" t="s">
        <v>314</v>
      </c>
      <c r="I30" s="82"/>
      <c r="J30" s="82"/>
      <c r="K30" s="47">
        <v>43833</v>
      </c>
      <c r="L30" s="47">
        <v>44196</v>
      </c>
      <c r="M30" s="48" t="str">
        <f t="shared" si="1"/>
        <v>100%</v>
      </c>
    </row>
    <row r="31" spans="1:14" s="50" customFormat="1" ht="70.5" customHeight="1" x14ac:dyDescent="0.25">
      <c r="A31" s="54" t="s">
        <v>315</v>
      </c>
      <c r="B31" s="56" t="s">
        <v>82</v>
      </c>
      <c r="C31" s="20" t="s">
        <v>142</v>
      </c>
      <c r="D31" s="48" t="s">
        <v>157</v>
      </c>
      <c r="E31" s="81" t="s">
        <v>57</v>
      </c>
      <c r="F31" s="47">
        <v>43831</v>
      </c>
      <c r="G31" s="46">
        <v>32143413</v>
      </c>
      <c r="H31" s="48" t="s">
        <v>61</v>
      </c>
      <c r="I31" s="82"/>
      <c r="J31" s="82"/>
      <c r="K31" s="47">
        <v>43831</v>
      </c>
      <c r="L31" s="47">
        <v>44012</v>
      </c>
      <c r="M31" s="48" t="str">
        <f t="shared" si="1"/>
        <v>100%</v>
      </c>
    </row>
    <row r="32" spans="1:14" s="50" customFormat="1" ht="89.25" customHeight="1" x14ac:dyDescent="0.25">
      <c r="A32" s="54" t="s">
        <v>316</v>
      </c>
      <c r="B32" s="56" t="s">
        <v>82</v>
      </c>
      <c r="C32" s="20" t="s">
        <v>53</v>
      </c>
      <c r="D32" s="48" t="s">
        <v>158</v>
      </c>
      <c r="E32" s="81" t="s">
        <v>317</v>
      </c>
      <c r="F32" s="47">
        <v>43831</v>
      </c>
      <c r="G32" s="31">
        <v>37352826</v>
      </c>
      <c r="H32" s="48" t="s">
        <v>212</v>
      </c>
      <c r="I32" s="82"/>
      <c r="J32" s="82"/>
      <c r="K32" s="47">
        <v>43831</v>
      </c>
      <c r="L32" s="47">
        <v>43951</v>
      </c>
      <c r="M32" s="48" t="str">
        <f t="shared" si="1"/>
        <v>100%</v>
      </c>
    </row>
    <row r="33" spans="1:13" s="50" customFormat="1" ht="90.75" customHeight="1" x14ac:dyDescent="0.25">
      <c r="A33" s="54" t="s">
        <v>318</v>
      </c>
      <c r="B33" s="56" t="s">
        <v>82</v>
      </c>
      <c r="C33" s="20" t="s">
        <v>36</v>
      </c>
      <c r="D33" s="48" t="s">
        <v>160</v>
      </c>
      <c r="E33" s="81" t="s">
        <v>319</v>
      </c>
      <c r="F33" s="47">
        <v>43831</v>
      </c>
      <c r="G33" s="31">
        <v>58774932</v>
      </c>
      <c r="H33" s="48" t="s">
        <v>60</v>
      </c>
      <c r="I33" s="82"/>
      <c r="J33" s="82"/>
      <c r="K33" s="47">
        <v>43831</v>
      </c>
      <c r="L33" s="47">
        <v>44196</v>
      </c>
      <c r="M33" s="48" t="str">
        <f t="shared" si="1"/>
        <v>100%</v>
      </c>
    </row>
    <row r="34" spans="1:13" s="50" customFormat="1" ht="152.25" customHeight="1" x14ac:dyDescent="0.25">
      <c r="A34" s="54" t="s">
        <v>320</v>
      </c>
      <c r="B34" s="56" t="s">
        <v>82</v>
      </c>
      <c r="C34" s="20" t="s">
        <v>33</v>
      </c>
      <c r="D34" s="48" t="s">
        <v>162</v>
      </c>
      <c r="E34" s="81" t="s">
        <v>321</v>
      </c>
      <c r="F34" s="47">
        <v>43831</v>
      </c>
      <c r="G34" s="31">
        <v>7784549</v>
      </c>
      <c r="H34" s="48" t="s">
        <v>212</v>
      </c>
      <c r="I34" s="82"/>
      <c r="J34" s="82"/>
      <c r="K34" s="47">
        <v>43831</v>
      </c>
      <c r="L34" s="47">
        <v>43951</v>
      </c>
      <c r="M34" s="48" t="str">
        <f t="shared" si="1"/>
        <v>100%</v>
      </c>
    </row>
    <row r="35" spans="1:13" s="50" customFormat="1" ht="72.75" customHeight="1" x14ac:dyDescent="0.25">
      <c r="A35" s="54" t="s">
        <v>322</v>
      </c>
      <c r="B35" s="56" t="s">
        <v>82</v>
      </c>
      <c r="C35" s="20" t="s">
        <v>34</v>
      </c>
      <c r="D35" s="48" t="s">
        <v>163</v>
      </c>
      <c r="E35" s="81" t="s">
        <v>323</v>
      </c>
      <c r="F35" s="47">
        <v>43831</v>
      </c>
      <c r="G35" s="31">
        <v>9312896</v>
      </c>
      <c r="H35" s="48" t="s">
        <v>212</v>
      </c>
      <c r="I35" s="82"/>
      <c r="J35" s="82"/>
      <c r="K35" s="47">
        <v>43831</v>
      </c>
      <c r="L35" s="47">
        <v>43951</v>
      </c>
      <c r="M35" s="48" t="str">
        <f t="shared" si="1"/>
        <v>100%</v>
      </c>
    </row>
    <row r="36" spans="1:13" s="50" customFormat="1" ht="141" customHeight="1" x14ac:dyDescent="0.25">
      <c r="A36" s="54" t="s">
        <v>324</v>
      </c>
      <c r="B36" s="56" t="s">
        <v>82</v>
      </c>
      <c r="C36" s="20" t="s">
        <v>33</v>
      </c>
      <c r="D36" s="48" t="s">
        <v>162</v>
      </c>
      <c r="E36" s="81" t="s">
        <v>58</v>
      </c>
      <c r="F36" s="47">
        <v>43831</v>
      </c>
      <c r="G36" s="31">
        <v>13790176</v>
      </c>
      <c r="H36" s="48" t="s">
        <v>212</v>
      </c>
      <c r="I36" s="82"/>
      <c r="J36" s="82"/>
      <c r="K36" s="47">
        <v>43831</v>
      </c>
      <c r="L36" s="47">
        <v>43951</v>
      </c>
      <c r="M36" s="48" t="str">
        <f t="shared" si="1"/>
        <v>100%</v>
      </c>
    </row>
    <row r="37" spans="1:13" s="50" customFormat="1" ht="91.5" customHeight="1" x14ac:dyDescent="0.25">
      <c r="A37" s="54" t="s">
        <v>325</v>
      </c>
      <c r="B37" s="56" t="s">
        <v>82</v>
      </c>
      <c r="C37" s="20" t="s">
        <v>144</v>
      </c>
      <c r="D37" s="48" t="s">
        <v>168</v>
      </c>
      <c r="E37" s="81" t="s">
        <v>153</v>
      </c>
      <c r="F37" s="47">
        <v>43831</v>
      </c>
      <c r="G37" s="38" t="s">
        <v>326</v>
      </c>
      <c r="H37" s="48" t="s">
        <v>61</v>
      </c>
      <c r="I37" s="82"/>
      <c r="J37" s="82"/>
      <c r="K37" s="47">
        <v>43831</v>
      </c>
      <c r="L37" s="47">
        <v>44012</v>
      </c>
      <c r="M37" s="48" t="str">
        <f t="shared" si="1"/>
        <v>100%</v>
      </c>
    </row>
    <row r="38" spans="1:13" s="50" customFormat="1" ht="62.25" customHeight="1" x14ac:dyDescent="0.25">
      <c r="A38" s="54" t="s">
        <v>327</v>
      </c>
      <c r="B38" s="56" t="s">
        <v>82</v>
      </c>
      <c r="C38" s="20" t="s">
        <v>37</v>
      </c>
      <c r="D38" s="48" t="s">
        <v>169</v>
      </c>
      <c r="E38" s="81" t="s">
        <v>328</v>
      </c>
      <c r="F38" s="47">
        <v>43831</v>
      </c>
      <c r="G38" s="38" t="s">
        <v>329</v>
      </c>
      <c r="H38" s="48" t="s">
        <v>61</v>
      </c>
      <c r="I38" s="58" t="s">
        <v>1379</v>
      </c>
      <c r="J38" s="82"/>
      <c r="K38" s="47">
        <v>43831</v>
      </c>
      <c r="L38" s="47">
        <v>44346</v>
      </c>
      <c r="M38" s="48" t="str">
        <f t="shared" si="1"/>
        <v>71%</v>
      </c>
    </row>
    <row r="39" spans="1:13" ht="124.5" customHeight="1" x14ac:dyDescent="0.25">
      <c r="A39" s="54" t="s">
        <v>330</v>
      </c>
      <c r="B39" s="56" t="s">
        <v>245</v>
      </c>
      <c r="C39" s="20" t="s">
        <v>53</v>
      </c>
      <c r="D39" s="48" t="s">
        <v>158</v>
      </c>
      <c r="E39" s="81" t="s">
        <v>331</v>
      </c>
      <c r="F39" s="47">
        <v>43831</v>
      </c>
      <c r="G39" s="31">
        <v>67891200</v>
      </c>
      <c r="H39" s="20" t="s">
        <v>64</v>
      </c>
      <c r="I39" s="58" t="s">
        <v>1315</v>
      </c>
      <c r="J39" s="82"/>
      <c r="K39" s="47">
        <v>43831</v>
      </c>
      <c r="L39" s="47">
        <v>44196</v>
      </c>
      <c r="M39" s="48" t="str">
        <f t="shared" si="1"/>
        <v>100%</v>
      </c>
    </row>
    <row r="40" spans="1:13" ht="72" x14ac:dyDescent="0.25">
      <c r="A40" s="54" t="s">
        <v>332</v>
      </c>
      <c r="B40" s="56" t="s">
        <v>82</v>
      </c>
      <c r="C40" s="20" t="s">
        <v>35</v>
      </c>
      <c r="D40" s="48" t="s">
        <v>161</v>
      </c>
      <c r="E40" s="81" t="s">
        <v>235</v>
      </c>
      <c r="F40" s="47">
        <v>43831</v>
      </c>
      <c r="G40" s="31">
        <v>3249350</v>
      </c>
      <c r="H40" s="46" t="s">
        <v>215</v>
      </c>
      <c r="I40" s="82"/>
      <c r="J40" s="82"/>
      <c r="K40" s="47">
        <v>43831</v>
      </c>
      <c r="L40" s="47">
        <v>43861</v>
      </c>
      <c r="M40" s="48" t="str">
        <f t="shared" si="1"/>
        <v>100%</v>
      </c>
    </row>
    <row r="41" spans="1:13" ht="72" x14ac:dyDescent="0.25">
      <c r="A41" s="54" t="s">
        <v>333</v>
      </c>
      <c r="B41" s="56" t="s">
        <v>82</v>
      </c>
      <c r="C41" s="20" t="s">
        <v>117</v>
      </c>
      <c r="D41" s="48" t="s">
        <v>118</v>
      </c>
      <c r="E41" s="81" t="s">
        <v>983</v>
      </c>
      <c r="F41" s="47">
        <v>43831</v>
      </c>
      <c r="G41" s="87" t="s">
        <v>335</v>
      </c>
      <c r="H41" s="20" t="s">
        <v>61</v>
      </c>
      <c r="I41" s="58" t="s">
        <v>1379</v>
      </c>
      <c r="J41" s="82"/>
      <c r="K41" s="47">
        <v>43831</v>
      </c>
      <c r="L41" s="47">
        <v>44222</v>
      </c>
      <c r="M41" s="48" t="str">
        <f t="shared" si="1"/>
        <v>93%</v>
      </c>
    </row>
    <row r="42" spans="1:13" ht="76.5" customHeight="1" x14ac:dyDescent="0.25">
      <c r="A42" s="54" t="s">
        <v>336</v>
      </c>
      <c r="B42" s="56" t="s">
        <v>82</v>
      </c>
      <c r="C42" s="20" t="s">
        <v>337</v>
      </c>
      <c r="D42" s="48">
        <v>42437641</v>
      </c>
      <c r="E42" s="81" t="s">
        <v>338</v>
      </c>
      <c r="F42" s="47">
        <v>43831</v>
      </c>
      <c r="G42" s="38" t="s">
        <v>339</v>
      </c>
      <c r="H42" s="20" t="s">
        <v>61</v>
      </c>
      <c r="I42" s="58" t="s">
        <v>1379</v>
      </c>
      <c r="J42" s="82"/>
      <c r="K42" s="47">
        <v>43831</v>
      </c>
      <c r="L42" s="47">
        <v>44316</v>
      </c>
      <c r="M42" s="48" t="str">
        <f t="shared" si="1"/>
        <v>75%</v>
      </c>
    </row>
    <row r="43" spans="1:13" ht="66.75" customHeight="1" x14ac:dyDescent="0.25">
      <c r="A43" s="54" t="s">
        <v>340</v>
      </c>
      <c r="B43" s="56" t="s">
        <v>82</v>
      </c>
      <c r="C43" s="20" t="s">
        <v>142</v>
      </c>
      <c r="D43" s="48" t="s">
        <v>157</v>
      </c>
      <c r="E43" s="81" t="s">
        <v>286</v>
      </c>
      <c r="F43" s="47">
        <v>43831</v>
      </c>
      <c r="G43" s="38">
        <v>38233698</v>
      </c>
      <c r="H43" s="20" t="s">
        <v>61</v>
      </c>
      <c r="I43" s="82"/>
      <c r="J43" s="82"/>
      <c r="K43" s="47">
        <v>43831</v>
      </c>
      <c r="L43" s="47">
        <v>44012</v>
      </c>
      <c r="M43" s="48" t="str">
        <f t="shared" si="1"/>
        <v>100%</v>
      </c>
    </row>
    <row r="44" spans="1:13" ht="82.5" customHeight="1" x14ac:dyDescent="0.25">
      <c r="A44" s="54" t="s">
        <v>341</v>
      </c>
      <c r="B44" s="56" t="s">
        <v>82</v>
      </c>
      <c r="C44" s="20" t="s">
        <v>142</v>
      </c>
      <c r="D44" s="48" t="s">
        <v>157</v>
      </c>
      <c r="E44" s="81" t="s">
        <v>287</v>
      </c>
      <c r="F44" s="47">
        <v>43831</v>
      </c>
      <c r="G44" s="38">
        <v>153240551</v>
      </c>
      <c r="H44" s="20" t="s">
        <v>258</v>
      </c>
      <c r="I44" s="82"/>
      <c r="J44" s="82"/>
      <c r="K44" s="47">
        <v>43831</v>
      </c>
      <c r="L44" s="47">
        <v>44012</v>
      </c>
      <c r="M44" s="48" t="str">
        <f t="shared" si="1"/>
        <v>100%</v>
      </c>
    </row>
    <row r="45" spans="1:13" ht="73.5" customHeight="1" x14ac:dyDescent="0.25">
      <c r="A45" s="54" t="s">
        <v>342</v>
      </c>
      <c r="B45" s="56" t="s">
        <v>82</v>
      </c>
      <c r="C45" s="20" t="s">
        <v>39</v>
      </c>
      <c r="D45" s="48" t="s">
        <v>166</v>
      </c>
      <c r="E45" s="81" t="s">
        <v>343</v>
      </c>
      <c r="F45" s="88">
        <v>43831</v>
      </c>
      <c r="G45" s="31">
        <v>42897275</v>
      </c>
      <c r="H45" s="48" t="s">
        <v>212</v>
      </c>
      <c r="I45" s="82"/>
      <c r="J45" s="82"/>
      <c r="K45" s="47">
        <v>43831</v>
      </c>
      <c r="L45" s="47">
        <v>43951</v>
      </c>
      <c r="M45" s="48" t="str">
        <f t="shared" si="1"/>
        <v>100%</v>
      </c>
    </row>
    <row r="46" spans="1:13" ht="62.25" customHeight="1" x14ac:dyDescent="0.25">
      <c r="A46" s="54" t="s">
        <v>344</v>
      </c>
      <c r="B46" s="56" t="s">
        <v>82</v>
      </c>
      <c r="C46" s="20" t="s">
        <v>99</v>
      </c>
      <c r="D46" s="89" t="s">
        <v>100</v>
      </c>
      <c r="E46" s="81" t="s">
        <v>345</v>
      </c>
      <c r="F46" s="88">
        <v>43838</v>
      </c>
      <c r="G46" s="43" t="s">
        <v>346</v>
      </c>
      <c r="H46" s="22" t="s">
        <v>61</v>
      </c>
      <c r="I46" s="58" t="s">
        <v>1379</v>
      </c>
      <c r="J46" s="82"/>
      <c r="K46" s="47">
        <v>43838</v>
      </c>
      <c r="L46" s="47">
        <v>44336</v>
      </c>
      <c r="M46" s="48" t="str">
        <f t="shared" si="1"/>
        <v>72%</v>
      </c>
    </row>
    <row r="47" spans="1:13" ht="71.25" customHeight="1" x14ac:dyDescent="0.25">
      <c r="A47" s="54" t="s">
        <v>347</v>
      </c>
      <c r="B47" s="56" t="s">
        <v>91</v>
      </c>
      <c r="C47" s="20" t="s">
        <v>130</v>
      </c>
      <c r="D47" s="48" t="s">
        <v>171</v>
      </c>
      <c r="E47" s="81" t="s">
        <v>348</v>
      </c>
      <c r="F47" s="88">
        <v>43838</v>
      </c>
      <c r="G47" s="31">
        <v>15000000</v>
      </c>
      <c r="H47" s="22" t="s">
        <v>61</v>
      </c>
      <c r="I47" s="58" t="s">
        <v>1025</v>
      </c>
      <c r="J47" s="82"/>
      <c r="K47" s="47">
        <v>43840</v>
      </c>
      <c r="L47" s="47">
        <v>44043</v>
      </c>
      <c r="M47" s="48" t="str">
        <f t="shared" si="1"/>
        <v>100%</v>
      </c>
    </row>
    <row r="48" spans="1:13" ht="62.25" customHeight="1" x14ac:dyDescent="0.25">
      <c r="A48" s="54" t="s">
        <v>349</v>
      </c>
      <c r="B48" s="56" t="s">
        <v>82</v>
      </c>
      <c r="C48" s="20" t="s">
        <v>143</v>
      </c>
      <c r="D48" s="89" t="s">
        <v>350</v>
      </c>
      <c r="E48" s="81" t="s">
        <v>351</v>
      </c>
      <c r="F48" s="88">
        <v>43832</v>
      </c>
      <c r="G48" s="31">
        <v>1989174</v>
      </c>
      <c r="H48" s="22" t="s">
        <v>61</v>
      </c>
      <c r="I48" s="82"/>
      <c r="J48" s="82"/>
      <c r="K48" s="47">
        <v>43832</v>
      </c>
      <c r="L48" s="47">
        <v>44013</v>
      </c>
      <c r="M48" s="48" t="str">
        <f t="shared" si="1"/>
        <v>100%</v>
      </c>
    </row>
    <row r="49" spans="1:13" ht="67.5" customHeight="1" x14ac:dyDescent="0.25">
      <c r="A49" s="54" t="s">
        <v>352</v>
      </c>
      <c r="B49" s="56" t="s">
        <v>82</v>
      </c>
      <c r="C49" s="20" t="s">
        <v>353</v>
      </c>
      <c r="D49" s="89"/>
      <c r="E49" s="81" t="s">
        <v>354</v>
      </c>
      <c r="F49" s="88">
        <v>43838</v>
      </c>
      <c r="G49" s="46" t="s">
        <v>355</v>
      </c>
      <c r="H49" s="22" t="s">
        <v>61</v>
      </c>
      <c r="I49" s="82"/>
      <c r="J49" s="82"/>
      <c r="K49" s="47">
        <v>43832</v>
      </c>
      <c r="L49" s="47">
        <v>44013</v>
      </c>
      <c r="M49" s="48" t="str">
        <f t="shared" si="1"/>
        <v>100%</v>
      </c>
    </row>
    <row r="50" spans="1:13" ht="67.5" customHeight="1" x14ac:dyDescent="0.25">
      <c r="A50" s="54" t="s">
        <v>356</v>
      </c>
      <c r="B50" s="56" t="s">
        <v>82</v>
      </c>
      <c r="C50" s="20" t="s">
        <v>136</v>
      </c>
      <c r="D50" s="48" t="s">
        <v>138</v>
      </c>
      <c r="E50" s="81" t="s">
        <v>357</v>
      </c>
      <c r="F50" s="88">
        <v>43832</v>
      </c>
      <c r="G50" s="87" t="s">
        <v>358</v>
      </c>
      <c r="H50" s="22" t="s">
        <v>61</v>
      </c>
      <c r="I50" s="82"/>
      <c r="J50" s="82"/>
      <c r="K50" s="47">
        <v>43832</v>
      </c>
      <c r="L50" s="47">
        <v>44013</v>
      </c>
      <c r="M50" s="48" t="str">
        <f t="shared" si="1"/>
        <v>100%</v>
      </c>
    </row>
    <row r="51" spans="1:13" ht="72.75" customHeight="1" x14ac:dyDescent="0.25">
      <c r="A51" s="54" t="s">
        <v>359</v>
      </c>
      <c r="B51" s="56" t="s">
        <v>360</v>
      </c>
      <c r="C51" s="20" t="s">
        <v>239</v>
      </c>
      <c r="D51" s="48" t="s">
        <v>249</v>
      </c>
      <c r="E51" s="81" t="s">
        <v>361</v>
      </c>
      <c r="F51" s="88">
        <v>43839</v>
      </c>
      <c r="G51" s="31">
        <v>75000000</v>
      </c>
      <c r="H51" s="22" t="s">
        <v>362</v>
      </c>
      <c r="I51" s="82"/>
      <c r="J51" s="82"/>
      <c r="K51" s="47">
        <v>43839</v>
      </c>
      <c r="L51" s="47">
        <v>43854</v>
      </c>
      <c r="M51" s="48" t="str">
        <f t="shared" si="1"/>
        <v>100%</v>
      </c>
    </row>
    <row r="52" spans="1:13" ht="66.75" customHeight="1" x14ac:dyDescent="0.25">
      <c r="A52" s="84" t="s">
        <v>363</v>
      </c>
      <c r="B52" s="80" t="s">
        <v>245</v>
      </c>
      <c r="C52" s="85" t="s">
        <v>41</v>
      </c>
      <c r="D52" s="85" t="s">
        <v>66</v>
      </c>
      <c r="E52" s="81" t="s">
        <v>364</v>
      </c>
      <c r="F52" s="88">
        <v>43840</v>
      </c>
      <c r="G52" s="31">
        <v>1987177346</v>
      </c>
      <c r="H52" s="22" t="s">
        <v>65</v>
      </c>
      <c r="I52" s="58" t="s">
        <v>1316</v>
      </c>
      <c r="J52" s="82"/>
      <c r="K52" s="90">
        <v>43843</v>
      </c>
      <c r="L52" s="90">
        <v>44165</v>
      </c>
      <c r="M52" s="48" t="str">
        <f t="shared" si="1"/>
        <v>100%</v>
      </c>
    </row>
    <row r="53" spans="1:13" ht="108" customHeight="1" x14ac:dyDescent="0.25">
      <c r="A53" s="54" t="s">
        <v>365</v>
      </c>
      <c r="B53" s="56" t="s">
        <v>91</v>
      </c>
      <c r="C53" s="20" t="s">
        <v>54</v>
      </c>
      <c r="D53" s="48" t="s">
        <v>67</v>
      </c>
      <c r="E53" s="81" t="s">
        <v>366</v>
      </c>
      <c r="F53" s="88">
        <v>43843</v>
      </c>
      <c r="G53" s="31">
        <v>714692000</v>
      </c>
      <c r="H53" s="22" t="s">
        <v>63</v>
      </c>
      <c r="I53" s="58" t="s">
        <v>1380</v>
      </c>
      <c r="J53" s="82"/>
      <c r="K53" s="47">
        <v>43843</v>
      </c>
      <c r="L53" s="47">
        <v>44194</v>
      </c>
      <c r="M53" s="48" t="str">
        <f t="shared" si="1"/>
        <v>100%</v>
      </c>
    </row>
    <row r="54" spans="1:13" ht="81" customHeight="1" x14ac:dyDescent="0.25">
      <c r="A54" s="54" t="s">
        <v>367</v>
      </c>
      <c r="B54" s="56" t="s">
        <v>91</v>
      </c>
      <c r="C54" s="20" t="s">
        <v>44</v>
      </c>
      <c r="D54" s="48" t="s">
        <v>172</v>
      </c>
      <c r="E54" s="81" t="s">
        <v>368</v>
      </c>
      <c r="F54" s="88">
        <v>43843</v>
      </c>
      <c r="G54" s="31">
        <v>104737500</v>
      </c>
      <c r="H54" s="22" t="s">
        <v>63</v>
      </c>
      <c r="I54" s="82"/>
      <c r="J54" s="82"/>
      <c r="K54" s="47">
        <v>43844</v>
      </c>
      <c r="L54" s="47">
        <v>44178</v>
      </c>
      <c r="M54" s="48" t="str">
        <f t="shared" si="1"/>
        <v>100%</v>
      </c>
    </row>
    <row r="55" spans="1:13" ht="114" customHeight="1" x14ac:dyDescent="0.25">
      <c r="A55" s="54" t="s">
        <v>369</v>
      </c>
      <c r="B55" s="56" t="s">
        <v>245</v>
      </c>
      <c r="C55" s="20" t="s">
        <v>45</v>
      </c>
      <c r="D55" s="48" t="s">
        <v>193</v>
      </c>
      <c r="E55" s="81" t="s">
        <v>370</v>
      </c>
      <c r="F55" s="88">
        <v>43843</v>
      </c>
      <c r="G55" s="31">
        <v>388316162</v>
      </c>
      <c r="H55" s="22" t="s">
        <v>371</v>
      </c>
      <c r="I55" s="82"/>
      <c r="J55" s="82"/>
      <c r="K55" s="47">
        <v>43843</v>
      </c>
      <c r="L55" s="47">
        <v>44165</v>
      </c>
      <c r="M55" s="48" t="str">
        <f t="shared" si="1"/>
        <v>100%</v>
      </c>
    </row>
    <row r="56" spans="1:13" ht="114.75" customHeight="1" x14ac:dyDescent="0.25">
      <c r="A56" s="54" t="s">
        <v>372</v>
      </c>
      <c r="B56" s="56" t="s">
        <v>244</v>
      </c>
      <c r="C56" s="20" t="s">
        <v>40</v>
      </c>
      <c r="D56" s="48" t="s">
        <v>159</v>
      </c>
      <c r="E56" s="81" t="s">
        <v>373</v>
      </c>
      <c r="F56" s="88">
        <v>43844</v>
      </c>
      <c r="G56" s="31">
        <v>209878243</v>
      </c>
      <c r="H56" s="22" t="s">
        <v>374</v>
      </c>
      <c r="I56" s="82"/>
      <c r="J56" s="82"/>
      <c r="K56" s="47">
        <v>43844</v>
      </c>
      <c r="L56" s="47">
        <v>44196</v>
      </c>
      <c r="M56" s="48" t="str">
        <f t="shared" si="1"/>
        <v>100%</v>
      </c>
    </row>
    <row r="57" spans="1:13" ht="112.5" customHeight="1" x14ac:dyDescent="0.25">
      <c r="A57" s="54" t="s">
        <v>375</v>
      </c>
      <c r="B57" s="56" t="s">
        <v>93</v>
      </c>
      <c r="C57" s="20" t="s">
        <v>54</v>
      </c>
      <c r="D57" s="48" t="s">
        <v>67</v>
      </c>
      <c r="E57" s="81" t="s">
        <v>376</v>
      </c>
      <c r="F57" s="88">
        <v>43845</v>
      </c>
      <c r="G57" s="31">
        <v>323896100</v>
      </c>
      <c r="H57" s="22" t="s">
        <v>63</v>
      </c>
      <c r="I57" s="58" t="s">
        <v>1381</v>
      </c>
      <c r="J57" s="82"/>
      <c r="K57" s="47">
        <v>43846</v>
      </c>
      <c r="L57" s="47">
        <v>44194</v>
      </c>
      <c r="M57" s="48" t="str">
        <f t="shared" si="1"/>
        <v>100%</v>
      </c>
    </row>
    <row r="58" spans="1:13" ht="117.75" customHeight="1" x14ac:dyDescent="0.25">
      <c r="A58" s="91" t="s">
        <v>377</v>
      </c>
      <c r="B58" s="56" t="s">
        <v>82</v>
      </c>
      <c r="C58" s="92" t="s">
        <v>378</v>
      </c>
      <c r="D58" s="93" t="s">
        <v>379</v>
      </c>
      <c r="E58" s="81" t="s">
        <v>380</v>
      </c>
      <c r="F58" s="88">
        <v>43846</v>
      </c>
      <c r="G58" s="31">
        <v>8712000</v>
      </c>
      <c r="H58" s="22" t="s">
        <v>61</v>
      </c>
      <c r="I58" s="58" t="s">
        <v>1379</v>
      </c>
      <c r="J58" s="82"/>
      <c r="K58" s="94">
        <v>43846</v>
      </c>
      <c r="L58" s="94">
        <v>44222</v>
      </c>
      <c r="M58" s="48" t="str">
        <f t="shared" si="1"/>
        <v>93%</v>
      </c>
    </row>
    <row r="59" spans="1:13" ht="110.25" customHeight="1" x14ac:dyDescent="0.25">
      <c r="A59" s="54" t="s">
        <v>381</v>
      </c>
      <c r="B59" s="56" t="s">
        <v>82</v>
      </c>
      <c r="C59" s="20" t="s">
        <v>133</v>
      </c>
      <c r="D59" s="48" t="s">
        <v>187</v>
      </c>
      <c r="E59" s="81" t="s">
        <v>382</v>
      </c>
      <c r="F59" s="88">
        <v>43846</v>
      </c>
      <c r="G59" s="31">
        <v>115000000</v>
      </c>
      <c r="H59" s="22" t="s">
        <v>383</v>
      </c>
      <c r="I59" s="82"/>
      <c r="J59" s="82"/>
      <c r="K59" s="47">
        <v>43847</v>
      </c>
      <c r="L59" s="47">
        <v>44196</v>
      </c>
      <c r="M59" s="48" t="str">
        <f t="shared" si="1"/>
        <v>100%</v>
      </c>
    </row>
    <row r="60" spans="1:13" ht="165" customHeight="1" x14ac:dyDescent="0.25">
      <c r="A60" s="54" t="s">
        <v>384</v>
      </c>
      <c r="B60" s="56" t="s">
        <v>91</v>
      </c>
      <c r="C60" s="20" t="s">
        <v>221</v>
      </c>
      <c r="D60" s="48" t="s">
        <v>226</v>
      </c>
      <c r="E60" s="81" t="s">
        <v>385</v>
      </c>
      <c r="F60" s="88">
        <v>43851</v>
      </c>
      <c r="G60" s="31">
        <v>156200000</v>
      </c>
      <c r="H60" s="22" t="s">
        <v>214</v>
      </c>
      <c r="I60" s="82"/>
      <c r="J60" s="82"/>
      <c r="K60" s="47">
        <v>43854</v>
      </c>
      <c r="L60" s="47">
        <v>44188</v>
      </c>
      <c r="M60" s="48" t="str">
        <f t="shared" si="1"/>
        <v>100%</v>
      </c>
    </row>
    <row r="61" spans="1:13" ht="110.25" customHeight="1" x14ac:dyDescent="0.25">
      <c r="A61" s="54" t="s">
        <v>386</v>
      </c>
      <c r="B61" s="56" t="s">
        <v>124</v>
      </c>
      <c r="C61" s="20" t="s">
        <v>54</v>
      </c>
      <c r="D61" s="48" t="s">
        <v>67</v>
      </c>
      <c r="E61" s="81" t="s">
        <v>387</v>
      </c>
      <c r="F61" s="88">
        <v>43852</v>
      </c>
      <c r="G61" s="31">
        <v>294648548</v>
      </c>
      <c r="H61" s="22" t="s">
        <v>214</v>
      </c>
      <c r="I61" s="82"/>
      <c r="J61" s="82"/>
      <c r="K61" s="47">
        <v>43852</v>
      </c>
      <c r="L61" s="47">
        <v>44186</v>
      </c>
      <c r="M61" s="48" t="str">
        <f t="shared" si="1"/>
        <v>100%</v>
      </c>
    </row>
    <row r="62" spans="1:13" ht="86.25" customHeight="1" x14ac:dyDescent="0.25">
      <c r="A62" s="54" t="s">
        <v>388</v>
      </c>
      <c r="B62" s="56" t="s">
        <v>244</v>
      </c>
      <c r="C62" s="20" t="s">
        <v>149</v>
      </c>
      <c r="D62" s="48" t="s">
        <v>188</v>
      </c>
      <c r="E62" s="81" t="s">
        <v>389</v>
      </c>
      <c r="F62" s="88">
        <v>43854</v>
      </c>
      <c r="G62" s="31">
        <v>1200000000</v>
      </c>
      <c r="H62" s="48" t="s">
        <v>214</v>
      </c>
      <c r="I62" s="82"/>
      <c r="J62" s="82"/>
      <c r="K62" s="47">
        <v>43858</v>
      </c>
      <c r="L62" s="47">
        <v>44192</v>
      </c>
      <c r="M62" s="48" t="str">
        <f t="shared" si="1"/>
        <v>100%</v>
      </c>
    </row>
    <row r="63" spans="1:13" ht="78" customHeight="1" x14ac:dyDescent="0.25">
      <c r="A63" s="54" t="s">
        <v>390</v>
      </c>
      <c r="B63" s="56" t="s">
        <v>82</v>
      </c>
      <c r="C63" s="20" t="s">
        <v>391</v>
      </c>
      <c r="D63" s="48" t="s">
        <v>392</v>
      </c>
      <c r="E63" s="81" t="s">
        <v>393</v>
      </c>
      <c r="F63" s="88">
        <v>43857</v>
      </c>
      <c r="G63" s="95" t="s">
        <v>394</v>
      </c>
      <c r="H63" s="48" t="s">
        <v>61</v>
      </c>
      <c r="I63" s="58" t="s">
        <v>1379</v>
      </c>
      <c r="J63" s="82"/>
      <c r="K63" s="47">
        <v>43857</v>
      </c>
      <c r="L63" s="47">
        <v>44237</v>
      </c>
      <c r="M63" s="48" t="str">
        <f t="shared" si="1"/>
        <v>89%</v>
      </c>
    </row>
    <row r="64" spans="1:13" ht="72.75" customHeight="1" x14ac:dyDescent="0.25">
      <c r="A64" s="54" t="s">
        <v>395</v>
      </c>
      <c r="B64" s="56" t="s">
        <v>93</v>
      </c>
      <c r="C64" s="20" t="s">
        <v>54</v>
      </c>
      <c r="D64" s="48" t="s">
        <v>67</v>
      </c>
      <c r="E64" s="81" t="s">
        <v>396</v>
      </c>
      <c r="F64" s="88">
        <v>43858</v>
      </c>
      <c r="G64" s="31">
        <v>324578074</v>
      </c>
      <c r="H64" s="22" t="s">
        <v>63</v>
      </c>
      <c r="I64" s="58"/>
      <c r="J64" s="82"/>
      <c r="K64" s="47">
        <v>43858</v>
      </c>
      <c r="L64" s="47">
        <v>44192</v>
      </c>
      <c r="M64" s="48" t="str">
        <f t="shared" si="1"/>
        <v>100%</v>
      </c>
    </row>
    <row r="65" spans="1:13" ht="64.5" customHeight="1" x14ac:dyDescent="0.25">
      <c r="A65" s="54" t="s">
        <v>397</v>
      </c>
      <c r="B65" s="56" t="s">
        <v>82</v>
      </c>
      <c r="C65" s="20" t="s">
        <v>146</v>
      </c>
      <c r="D65" s="48" t="s">
        <v>179</v>
      </c>
      <c r="E65" s="81" t="s">
        <v>398</v>
      </c>
      <c r="F65" s="88">
        <v>43858</v>
      </c>
      <c r="G65" s="31">
        <v>1356462</v>
      </c>
      <c r="H65" s="22" t="s">
        <v>61</v>
      </c>
      <c r="I65" s="58" t="s">
        <v>1379</v>
      </c>
      <c r="J65" s="82"/>
      <c r="K65" s="47">
        <v>43858</v>
      </c>
      <c r="L65" s="47">
        <v>44204</v>
      </c>
      <c r="M65" s="48" t="str">
        <f t="shared" si="1"/>
        <v>98%</v>
      </c>
    </row>
    <row r="66" spans="1:13" ht="76.5" customHeight="1" x14ac:dyDescent="0.25">
      <c r="A66" s="54" t="s">
        <v>399</v>
      </c>
      <c r="B66" s="56" t="s">
        <v>124</v>
      </c>
      <c r="C66" s="20" t="s">
        <v>49</v>
      </c>
      <c r="D66" s="48" t="s">
        <v>180</v>
      </c>
      <c r="E66" s="81" t="s">
        <v>400</v>
      </c>
      <c r="F66" s="88">
        <v>43859</v>
      </c>
      <c r="G66" s="31">
        <v>49500000</v>
      </c>
      <c r="H66" s="22" t="s">
        <v>63</v>
      </c>
      <c r="I66" s="82"/>
      <c r="J66" s="82"/>
      <c r="K66" s="47">
        <v>43860</v>
      </c>
      <c r="L66" s="47">
        <v>44194</v>
      </c>
      <c r="M66" s="48" t="str">
        <f t="shared" si="1"/>
        <v>100%</v>
      </c>
    </row>
    <row r="67" spans="1:13" ht="90" customHeight="1" x14ac:dyDescent="0.25">
      <c r="A67" s="91" t="s">
        <v>401</v>
      </c>
      <c r="B67" s="56" t="s">
        <v>124</v>
      </c>
      <c r="C67" s="92" t="s">
        <v>402</v>
      </c>
      <c r="D67" s="93" t="s">
        <v>403</v>
      </c>
      <c r="E67" s="81" t="s">
        <v>404</v>
      </c>
      <c r="F67" s="88">
        <v>43860</v>
      </c>
      <c r="G67" s="31">
        <v>33000000</v>
      </c>
      <c r="H67" s="96"/>
      <c r="I67" s="82"/>
      <c r="J67" s="82"/>
      <c r="K67" s="94">
        <v>43861</v>
      </c>
      <c r="L67" s="94">
        <v>44195</v>
      </c>
      <c r="M67" s="48" t="str">
        <f t="shared" si="1"/>
        <v>100%</v>
      </c>
    </row>
    <row r="68" spans="1:13" ht="87.75" customHeight="1" x14ac:dyDescent="0.25">
      <c r="A68" s="54" t="s">
        <v>405</v>
      </c>
      <c r="B68" s="56" t="s">
        <v>124</v>
      </c>
      <c r="C68" s="20" t="s">
        <v>147</v>
      </c>
      <c r="D68" s="48" t="s">
        <v>182</v>
      </c>
      <c r="E68" s="81" t="s">
        <v>406</v>
      </c>
      <c r="F68" s="88">
        <v>43860</v>
      </c>
      <c r="G68" s="31">
        <v>49500000</v>
      </c>
      <c r="H68" s="48" t="s">
        <v>63</v>
      </c>
      <c r="I68" s="82"/>
      <c r="J68" s="82"/>
      <c r="K68" s="47">
        <v>43862</v>
      </c>
      <c r="L68" s="47">
        <v>44196</v>
      </c>
      <c r="M68" s="48" t="str">
        <f t="shared" si="1"/>
        <v>100%</v>
      </c>
    </row>
    <row r="69" spans="1:13" ht="60" customHeight="1" x14ac:dyDescent="0.25">
      <c r="A69" s="84" t="s">
        <v>407</v>
      </c>
      <c r="B69" s="97" t="s">
        <v>408</v>
      </c>
      <c r="C69" s="58" t="s">
        <v>148</v>
      </c>
      <c r="D69" s="98" t="s">
        <v>68</v>
      </c>
      <c r="E69" s="81" t="s">
        <v>409</v>
      </c>
      <c r="F69" s="88">
        <v>43860</v>
      </c>
      <c r="G69" s="31">
        <v>1778558328</v>
      </c>
      <c r="H69" s="48" t="s">
        <v>63</v>
      </c>
      <c r="I69" s="58" t="s">
        <v>1382</v>
      </c>
      <c r="J69" s="82"/>
      <c r="K69" s="90">
        <v>43862</v>
      </c>
      <c r="L69" s="90">
        <v>44227</v>
      </c>
      <c r="M69" s="48" t="str">
        <f t="shared" si="1"/>
        <v>92%</v>
      </c>
    </row>
    <row r="70" spans="1:13" ht="101.25" customHeight="1" x14ac:dyDescent="0.25">
      <c r="A70" s="80" t="s">
        <v>410</v>
      </c>
      <c r="B70" s="80" t="s">
        <v>246</v>
      </c>
      <c r="C70" s="58" t="s">
        <v>46</v>
      </c>
      <c r="D70" s="54" t="s">
        <v>69</v>
      </c>
      <c r="E70" s="81" t="s">
        <v>411</v>
      </c>
      <c r="F70" s="88">
        <v>43861</v>
      </c>
      <c r="G70" s="31">
        <v>1734641888</v>
      </c>
      <c r="H70" s="48" t="s">
        <v>63</v>
      </c>
      <c r="I70" s="58" t="s">
        <v>1383</v>
      </c>
      <c r="J70" s="82"/>
      <c r="K70" s="90">
        <v>43862</v>
      </c>
      <c r="L70" s="90">
        <v>44227</v>
      </c>
      <c r="M70" s="48" t="str">
        <f t="shared" si="1"/>
        <v>92%</v>
      </c>
    </row>
    <row r="71" spans="1:13" ht="162.75" customHeight="1" x14ac:dyDescent="0.25">
      <c r="A71" s="48" t="s">
        <v>412</v>
      </c>
      <c r="B71" s="46" t="s">
        <v>82</v>
      </c>
      <c r="C71" s="20" t="s">
        <v>145</v>
      </c>
      <c r="D71" s="48" t="s">
        <v>71</v>
      </c>
      <c r="E71" s="81" t="s">
        <v>413</v>
      </c>
      <c r="F71" s="88">
        <v>43861</v>
      </c>
      <c r="G71" s="31">
        <v>32959812</v>
      </c>
      <c r="H71" s="22" t="s">
        <v>60</v>
      </c>
      <c r="I71" s="20" t="s">
        <v>1379</v>
      </c>
      <c r="J71" s="99"/>
      <c r="K71" s="47">
        <v>43862</v>
      </c>
      <c r="L71" s="47">
        <v>44326</v>
      </c>
      <c r="M71" s="48" t="str">
        <f t="shared" si="1"/>
        <v>72%</v>
      </c>
    </row>
    <row r="72" spans="1:13" ht="81" customHeight="1" x14ac:dyDescent="0.25">
      <c r="A72" s="54" t="s">
        <v>414</v>
      </c>
      <c r="B72" s="56" t="s">
        <v>82</v>
      </c>
      <c r="C72" s="20" t="s">
        <v>43</v>
      </c>
      <c r="D72" s="48" t="s">
        <v>178</v>
      </c>
      <c r="E72" s="81" t="s">
        <v>415</v>
      </c>
      <c r="F72" s="88">
        <v>43861</v>
      </c>
      <c r="G72" s="31">
        <v>477023931</v>
      </c>
      <c r="H72" s="48" t="s">
        <v>63</v>
      </c>
      <c r="I72" s="82"/>
      <c r="J72" s="82"/>
      <c r="K72" s="47">
        <v>43861</v>
      </c>
      <c r="L72" s="47">
        <v>44195</v>
      </c>
      <c r="M72" s="48" t="str">
        <f t="shared" si="1"/>
        <v>100%</v>
      </c>
    </row>
    <row r="73" spans="1:13" ht="153" customHeight="1" x14ac:dyDescent="0.25">
      <c r="A73" s="84" t="s">
        <v>416</v>
      </c>
      <c r="B73" s="97" t="s">
        <v>417</v>
      </c>
      <c r="C73" s="85" t="s">
        <v>54</v>
      </c>
      <c r="D73" s="98" t="s">
        <v>67</v>
      </c>
      <c r="E73" s="81" t="s">
        <v>418</v>
      </c>
      <c r="F73" s="88">
        <v>43861</v>
      </c>
      <c r="G73" s="31">
        <v>326457198</v>
      </c>
      <c r="H73" s="48" t="s">
        <v>61</v>
      </c>
      <c r="I73" s="82"/>
      <c r="J73" s="82"/>
      <c r="K73" s="47">
        <v>43862</v>
      </c>
      <c r="L73" s="47">
        <v>44043</v>
      </c>
      <c r="M73" s="48" t="str">
        <f t="shared" si="1"/>
        <v>100%</v>
      </c>
    </row>
    <row r="74" spans="1:13" ht="109.5" customHeight="1" x14ac:dyDescent="0.25">
      <c r="A74" s="54" t="s">
        <v>419</v>
      </c>
      <c r="B74" s="56" t="s">
        <v>91</v>
      </c>
      <c r="C74" s="20" t="s">
        <v>420</v>
      </c>
      <c r="D74" s="48" t="s">
        <v>199</v>
      </c>
      <c r="E74" s="81" t="s">
        <v>421</v>
      </c>
      <c r="F74" s="88">
        <v>43861</v>
      </c>
      <c r="G74" s="31">
        <v>220000000</v>
      </c>
      <c r="H74" s="48" t="s">
        <v>214</v>
      </c>
      <c r="I74" s="82"/>
      <c r="J74" s="82"/>
      <c r="K74" s="47">
        <v>43862</v>
      </c>
      <c r="L74" s="94">
        <v>44196</v>
      </c>
      <c r="M74" s="48" t="str">
        <f t="shared" si="1"/>
        <v>100%</v>
      </c>
    </row>
    <row r="75" spans="1:13" ht="87.75" customHeight="1" x14ac:dyDescent="0.25">
      <c r="A75" s="84" t="s">
        <v>422</v>
      </c>
      <c r="B75" s="97" t="s">
        <v>244</v>
      </c>
      <c r="C75" s="98" t="s">
        <v>423</v>
      </c>
      <c r="D75" s="48" t="s">
        <v>424</v>
      </c>
      <c r="E75" s="81" t="s">
        <v>425</v>
      </c>
      <c r="F75" s="88">
        <v>43861</v>
      </c>
      <c r="G75" s="31">
        <v>56983899</v>
      </c>
      <c r="H75" s="48" t="s">
        <v>215</v>
      </c>
      <c r="I75" s="82"/>
      <c r="J75" s="82"/>
      <c r="K75" s="90">
        <v>43862</v>
      </c>
      <c r="L75" s="47">
        <v>43859</v>
      </c>
      <c r="M75" s="48" t="str">
        <f t="shared" si="1"/>
        <v>-11133%</v>
      </c>
    </row>
    <row r="76" spans="1:13" ht="100.5" customHeight="1" x14ac:dyDescent="0.25">
      <c r="A76" s="54" t="s">
        <v>426</v>
      </c>
      <c r="B76" s="100" t="s">
        <v>244</v>
      </c>
      <c r="C76" s="20" t="s">
        <v>427</v>
      </c>
      <c r="D76" s="93" t="s">
        <v>175</v>
      </c>
      <c r="E76" s="81" t="s">
        <v>428</v>
      </c>
      <c r="F76" s="88">
        <v>43861</v>
      </c>
      <c r="G76" s="31">
        <v>47250000</v>
      </c>
      <c r="H76" s="48" t="s">
        <v>63</v>
      </c>
      <c r="I76" s="82"/>
      <c r="J76" s="82"/>
      <c r="K76" s="47">
        <v>43862</v>
      </c>
      <c r="L76" s="94">
        <v>44196</v>
      </c>
      <c r="M76" s="48" t="str">
        <f t="shared" si="1"/>
        <v>100%</v>
      </c>
    </row>
    <row r="77" spans="1:13" ht="117" customHeight="1" x14ac:dyDescent="0.25">
      <c r="A77" s="54" t="s">
        <v>429</v>
      </c>
      <c r="B77" s="56" t="s">
        <v>124</v>
      </c>
      <c r="C77" s="20" t="s">
        <v>430</v>
      </c>
      <c r="D77" s="93" t="s">
        <v>181</v>
      </c>
      <c r="E77" s="81" t="s">
        <v>431</v>
      </c>
      <c r="F77" s="88">
        <v>43861</v>
      </c>
      <c r="G77" s="31">
        <v>38500000</v>
      </c>
      <c r="H77" s="48" t="s">
        <v>214</v>
      </c>
      <c r="I77" s="82"/>
      <c r="J77" s="82"/>
      <c r="K77" s="47">
        <v>43861</v>
      </c>
      <c r="L77" s="94">
        <v>44195</v>
      </c>
      <c r="M77" s="48" t="str">
        <f t="shared" si="1"/>
        <v>100%</v>
      </c>
    </row>
    <row r="78" spans="1:13" ht="93.75" customHeight="1" x14ac:dyDescent="0.25">
      <c r="A78" s="54" t="s">
        <v>432</v>
      </c>
      <c r="B78" s="100" t="s">
        <v>244</v>
      </c>
      <c r="C78" s="20" t="s">
        <v>433</v>
      </c>
      <c r="D78" s="93" t="s">
        <v>165</v>
      </c>
      <c r="E78" s="81" t="s">
        <v>434</v>
      </c>
      <c r="F78" s="88">
        <v>43861</v>
      </c>
      <c r="G78" s="31">
        <v>130900000</v>
      </c>
      <c r="H78" s="48" t="s">
        <v>63</v>
      </c>
      <c r="I78" s="82"/>
      <c r="J78" s="82"/>
      <c r="K78" s="47">
        <v>43861</v>
      </c>
      <c r="L78" s="94">
        <v>44195</v>
      </c>
      <c r="M78" s="48" t="str">
        <f t="shared" si="1"/>
        <v>100%</v>
      </c>
    </row>
    <row r="79" spans="1:13" ht="117" customHeight="1" x14ac:dyDescent="0.25">
      <c r="A79" s="54" t="s">
        <v>435</v>
      </c>
      <c r="B79" s="100" t="s">
        <v>113</v>
      </c>
      <c r="C79" s="48" t="s">
        <v>436</v>
      </c>
      <c r="D79" s="93" t="s">
        <v>208</v>
      </c>
      <c r="E79" s="81" t="s">
        <v>437</v>
      </c>
      <c r="F79" s="88">
        <v>43861</v>
      </c>
      <c r="G79" s="31">
        <v>58300000</v>
      </c>
      <c r="H79" s="48" t="s">
        <v>63</v>
      </c>
      <c r="I79" s="82"/>
      <c r="J79" s="82"/>
      <c r="K79" s="47">
        <v>43862</v>
      </c>
      <c r="L79" s="94">
        <v>44196</v>
      </c>
      <c r="M79" s="48" t="str">
        <f t="shared" si="1"/>
        <v>100%</v>
      </c>
    </row>
    <row r="80" spans="1:13" ht="74.25" customHeight="1" x14ac:dyDescent="0.25">
      <c r="A80" s="54" t="s">
        <v>438</v>
      </c>
      <c r="B80" s="56" t="s">
        <v>124</v>
      </c>
      <c r="C80" s="20" t="s">
        <v>439</v>
      </c>
      <c r="D80" s="93" t="s">
        <v>440</v>
      </c>
      <c r="E80" s="81" t="s">
        <v>441</v>
      </c>
      <c r="F80" s="88">
        <v>43861</v>
      </c>
      <c r="G80" s="31">
        <v>387667634</v>
      </c>
      <c r="H80" s="48" t="s">
        <v>63</v>
      </c>
      <c r="I80" s="82"/>
      <c r="J80" s="82"/>
      <c r="K80" s="47">
        <v>43861</v>
      </c>
      <c r="L80" s="94">
        <v>44195</v>
      </c>
      <c r="M80" s="48" t="str">
        <f t="shared" si="1"/>
        <v>100%</v>
      </c>
    </row>
    <row r="81" spans="1:15" ht="81.75" customHeight="1" x14ac:dyDescent="0.25">
      <c r="A81" s="54" t="s">
        <v>442</v>
      </c>
      <c r="B81" s="100" t="s">
        <v>113</v>
      </c>
      <c r="C81" s="20" t="s">
        <v>443</v>
      </c>
      <c r="D81" s="93" t="s">
        <v>251</v>
      </c>
      <c r="E81" s="81" t="s">
        <v>444</v>
      </c>
      <c r="F81" s="88">
        <v>43861</v>
      </c>
      <c r="G81" s="31">
        <v>52800000</v>
      </c>
      <c r="H81" s="48" t="s">
        <v>63</v>
      </c>
      <c r="I81" s="82"/>
      <c r="J81" s="82"/>
      <c r="K81" s="47">
        <v>43862</v>
      </c>
      <c r="L81" s="94">
        <v>44196</v>
      </c>
      <c r="M81" s="48" t="str">
        <f t="shared" si="1"/>
        <v>100%</v>
      </c>
    </row>
    <row r="82" spans="1:15" ht="93.75" customHeight="1" x14ac:dyDescent="0.25">
      <c r="A82" s="54" t="s">
        <v>445</v>
      </c>
      <c r="B82" s="56" t="s">
        <v>124</v>
      </c>
      <c r="C82" s="101" t="s">
        <v>446</v>
      </c>
      <c r="D82" s="93" t="s">
        <v>203</v>
      </c>
      <c r="E82" s="81" t="s">
        <v>447</v>
      </c>
      <c r="F82" s="88">
        <v>43861</v>
      </c>
      <c r="G82" s="31">
        <v>38500000</v>
      </c>
      <c r="H82" s="48" t="s">
        <v>63</v>
      </c>
      <c r="I82" s="82"/>
      <c r="J82" s="82"/>
      <c r="K82" s="47">
        <v>43862</v>
      </c>
      <c r="L82" s="94">
        <v>44196</v>
      </c>
      <c r="M82" s="48" t="str">
        <f t="shared" si="1"/>
        <v>100%</v>
      </c>
    </row>
    <row r="83" spans="1:15" ht="102.75" customHeight="1" x14ac:dyDescent="0.25">
      <c r="A83" s="54" t="s">
        <v>448</v>
      </c>
      <c r="B83" s="102" t="s">
        <v>219</v>
      </c>
      <c r="C83" s="103" t="s">
        <v>52</v>
      </c>
      <c r="D83" s="92" t="s">
        <v>191</v>
      </c>
      <c r="E83" s="81" t="s">
        <v>449</v>
      </c>
      <c r="F83" s="88">
        <v>43861</v>
      </c>
      <c r="G83" s="31">
        <v>240000000</v>
      </c>
      <c r="H83" s="48" t="s">
        <v>62</v>
      </c>
      <c r="I83" s="82"/>
      <c r="J83" s="82"/>
      <c r="K83" s="47">
        <v>43864</v>
      </c>
      <c r="L83" s="94">
        <v>44014</v>
      </c>
      <c r="M83" s="48" t="str">
        <f t="shared" si="1"/>
        <v>100%</v>
      </c>
    </row>
    <row r="84" spans="1:15" ht="106.5" customHeight="1" x14ac:dyDescent="0.25">
      <c r="A84" s="54" t="s">
        <v>450</v>
      </c>
      <c r="B84" s="56" t="s">
        <v>124</v>
      </c>
      <c r="C84" s="20" t="s">
        <v>48</v>
      </c>
      <c r="D84" s="48" t="s">
        <v>451</v>
      </c>
      <c r="E84" s="81" t="s">
        <v>452</v>
      </c>
      <c r="F84" s="88">
        <v>43861</v>
      </c>
      <c r="G84" s="31">
        <v>33000000</v>
      </c>
      <c r="H84" s="48" t="s">
        <v>63</v>
      </c>
      <c r="I84" s="82"/>
      <c r="J84" s="82"/>
      <c r="K84" s="47">
        <v>43862</v>
      </c>
      <c r="L84" s="94">
        <v>44196</v>
      </c>
      <c r="M84" s="48" t="str">
        <f t="shared" si="1"/>
        <v>100%</v>
      </c>
    </row>
    <row r="85" spans="1:15" ht="74.25" customHeight="1" x14ac:dyDescent="0.25">
      <c r="A85" s="54" t="s">
        <v>453</v>
      </c>
      <c r="B85" s="56" t="s">
        <v>124</v>
      </c>
      <c r="C85" s="101" t="s">
        <v>454</v>
      </c>
      <c r="D85" s="48" t="s">
        <v>455</v>
      </c>
      <c r="E85" s="81" t="s">
        <v>456</v>
      </c>
      <c r="F85" s="88">
        <v>43861</v>
      </c>
      <c r="G85" s="31">
        <v>24200000</v>
      </c>
      <c r="H85" s="20" t="s">
        <v>457</v>
      </c>
      <c r="I85" s="82"/>
      <c r="J85" s="82"/>
      <c r="K85" s="94">
        <v>43865</v>
      </c>
      <c r="L85" s="47">
        <v>44196</v>
      </c>
      <c r="M85" s="48" t="str">
        <f t="shared" si="1"/>
        <v>100%</v>
      </c>
    </row>
    <row r="86" spans="1:15" ht="162" customHeight="1" x14ac:dyDescent="0.25">
      <c r="A86" s="54" t="s">
        <v>458</v>
      </c>
      <c r="B86" s="56" t="s">
        <v>73</v>
      </c>
      <c r="C86" s="104" t="s">
        <v>54</v>
      </c>
      <c r="D86" s="48" t="s">
        <v>67</v>
      </c>
      <c r="E86" s="81" t="s">
        <v>459</v>
      </c>
      <c r="F86" s="88">
        <v>43864</v>
      </c>
      <c r="G86" s="31">
        <v>7081000000</v>
      </c>
      <c r="H86" s="20" t="s">
        <v>460</v>
      </c>
      <c r="I86" s="82"/>
      <c r="J86" s="82"/>
      <c r="K86" s="94">
        <v>43864</v>
      </c>
      <c r="L86" s="47">
        <v>44196</v>
      </c>
      <c r="M86" s="48" t="str">
        <f t="shared" si="1"/>
        <v>100%</v>
      </c>
    </row>
    <row r="87" spans="1:15" ht="92.25" customHeight="1" x14ac:dyDescent="0.25">
      <c r="A87" s="54" t="s">
        <v>461</v>
      </c>
      <c r="B87" s="56" t="s">
        <v>462</v>
      </c>
      <c r="C87" s="105" t="s">
        <v>463</v>
      </c>
      <c r="D87" s="48" t="s">
        <v>170</v>
      </c>
      <c r="E87" s="81" t="s">
        <v>464</v>
      </c>
      <c r="F87" s="88">
        <v>43864</v>
      </c>
      <c r="G87" s="31">
        <v>1822188450</v>
      </c>
      <c r="H87" s="21" t="s">
        <v>460</v>
      </c>
      <c r="I87" s="58" t="s">
        <v>1384</v>
      </c>
      <c r="J87" s="82"/>
      <c r="K87" s="94">
        <v>43864</v>
      </c>
      <c r="L87" s="47">
        <v>44316</v>
      </c>
      <c r="M87" s="48" t="str">
        <f t="shared" si="1"/>
        <v>73%</v>
      </c>
    </row>
    <row r="88" spans="1:15" ht="70.5" customHeight="1" x14ac:dyDescent="0.25">
      <c r="A88" s="54" t="s">
        <v>465</v>
      </c>
      <c r="B88" s="56" t="s">
        <v>113</v>
      </c>
      <c r="C88" s="104" t="s">
        <v>466</v>
      </c>
      <c r="D88" s="48" t="s">
        <v>467</v>
      </c>
      <c r="E88" s="81" t="s">
        <v>468</v>
      </c>
      <c r="F88" s="88">
        <v>43864</v>
      </c>
      <c r="G88" s="31">
        <v>58300000</v>
      </c>
      <c r="H88" s="21" t="s">
        <v>460</v>
      </c>
      <c r="I88" s="82"/>
      <c r="J88" s="82"/>
      <c r="K88" s="94">
        <v>43864</v>
      </c>
      <c r="L88" s="47">
        <v>44196</v>
      </c>
      <c r="M88" s="48" t="str">
        <f t="shared" si="1"/>
        <v>100%</v>
      </c>
    </row>
    <row r="89" spans="1:15" ht="81.75" customHeight="1" x14ac:dyDescent="0.25">
      <c r="A89" s="54" t="s">
        <v>469</v>
      </c>
      <c r="B89" s="56" t="s">
        <v>417</v>
      </c>
      <c r="C89" s="104" t="s">
        <v>470</v>
      </c>
      <c r="D89" s="48" t="s">
        <v>471</v>
      </c>
      <c r="E89" s="81" t="s">
        <v>472</v>
      </c>
      <c r="F89" s="88">
        <v>43865</v>
      </c>
      <c r="G89" s="31">
        <v>33750000</v>
      </c>
      <c r="H89" s="21" t="s">
        <v>473</v>
      </c>
      <c r="I89" s="82"/>
      <c r="J89" s="82"/>
      <c r="K89" s="94">
        <v>43866</v>
      </c>
      <c r="L89" s="47">
        <v>43986</v>
      </c>
      <c r="M89" s="48" t="str">
        <f t="shared" si="1"/>
        <v>100%</v>
      </c>
    </row>
    <row r="90" spans="1:15" ht="96" customHeight="1" x14ac:dyDescent="0.25">
      <c r="A90" s="54" t="s">
        <v>474</v>
      </c>
      <c r="B90" s="56" t="s">
        <v>417</v>
      </c>
      <c r="C90" s="106" t="s">
        <v>475</v>
      </c>
      <c r="D90" s="48" t="s">
        <v>476</v>
      </c>
      <c r="E90" s="81" t="s">
        <v>477</v>
      </c>
      <c r="F90" s="88">
        <v>43865</v>
      </c>
      <c r="G90" s="31">
        <v>45000000</v>
      </c>
      <c r="H90" s="21" t="s">
        <v>478</v>
      </c>
      <c r="I90" s="82"/>
      <c r="J90" s="82"/>
      <c r="K90" s="94">
        <v>43866</v>
      </c>
      <c r="L90" s="47">
        <v>43986</v>
      </c>
      <c r="M90" s="48" t="str">
        <f t="shared" si="1"/>
        <v>100%</v>
      </c>
    </row>
    <row r="91" spans="1:15" ht="95.25" customHeight="1" x14ac:dyDescent="0.25">
      <c r="A91" s="54" t="s">
        <v>479</v>
      </c>
      <c r="B91" s="56" t="s">
        <v>417</v>
      </c>
      <c r="C91" s="104" t="s">
        <v>480</v>
      </c>
      <c r="D91" s="48" t="s">
        <v>481</v>
      </c>
      <c r="E91" s="81" t="s">
        <v>472</v>
      </c>
      <c r="F91" s="88">
        <v>43866</v>
      </c>
      <c r="G91" s="31">
        <v>24750000</v>
      </c>
      <c r="H91" s="21" t="s">
        <v>212</v>
      </c>
      <c r="I91" s="82"/>
      <c r="J91" s="82"/>
      <c r="K91" s="94">
        <v>43867</v>
      </c>
      <c r="L91" s="47">
        <v>43987</v>
      </c>
      <c r="M91" s="48" t="str">
        <f t="shared" si="1"/>
        <v>100%</v>
      </c>
    </row>
    <row r="92" spans="1:15" s="50" customFormat="1" ht="84.75" customHeight="1" x14ac:dyDescent="0.25">
      <c r="A92" s="54" t="s">
        <v>482</v>
      </c>
      <c r="B92" s="56" t="s">
        <v>417</v>
      </c>
      <c r="C92" s="104" t="s">
        <v>483</v>
      </c>
      <c r="D92" s="48" t="s">
        <v>484</v>
      </c>
      <c r="E92" s="81" t="s">
        <v>472</v>
      </c>
      <c r="F92" s="88">
        <v>43866</v>
      </c>
      <c r="G92" s="31">
        <v>24750000</v>
      </c>
      <c r="H92" s="21" t="s">
        <v>212</v>
      </c>
      <c r="I92" s="82"/>
      <c r="J92" s="82"/>
      <c r="K92" s="94">
        <v>43867</v>
      </c>
      <c r="L92" s="47">
        <v>43987</v>
      </c>
      <c r="M92" s="48" t="str">
        <f t="shared" ref="M92:M155" si="2">IF((ROUND((($N$2-$K92)/(EDATE($L92,0)-$K92)*100),2))&gt;100,"100%",CONCATENATE((ROUND((($N$2-$K92)/(EDATE($L92,0)-$K92)*100),0)),"%"))</f>
        <v>100%</v>
      </c>
      <c r="O92"/>
    </row>
    <row r="93" spans="1:15" s="50" customFormat="1" ht="84.75" customHeight="1" x14ac:dyDescent="0.25">
      <c r="A93" s="54" t="s">
        <v>485</v>
      </c>
      <c r="B93" s="56" t="s">
        <v>417</v>
      </c>
      <c r="C93" s="104" t="s">
        <v>486</v>
      </c>
      <c r="D93" s="48" t="s">
        <v>487</v>
      </c>
      <c r="E93" s="81" t="s">
        <v>488</v>
      </c>
      <c r="F93" s="88">
        <v>43867</v>
      </c>
      <c r="G93" s="31">
        <v>24750000</v>
      </c>
      <c r="H93" s="21" t="s">
        <v>473</v>
      </c>
      <c r="I93" s="82"/>
      <c r="J93" s="82"/>
      <c r="K93" s="94">
        <v>43868</v>
      </c>
      <c r="L93" s="47">
        <v>43988</v>
      </c>
      <c r="M93" s="48" t="str">
        <f t="shared" si="2"/>
        <v>100%</v>
      </c>
      <c r="O93"/>
    </row>
    <row r="94" spans="1:15" s="50" customFormat="1" ht="84.75" customHeight="1" x14ac:dyDescent="0.25">
      <c r="A94" s="54" t="s">
        <v>489</v>
      </c>
      <c r="B94" s="56" t="s">
        <v>490</v>
      </c>
      <c r="C94" s="104" t="s">
        <v>42</v>
      </c>
      <c r="D94" s="48" t="s">
        <v>176</v>
      </c>
      <c r="E94" s="81" t="s">
        <v>491</v>
      </c>
      <c r="F94" s="88">
        <v>43867</v>
      </c>
      <c r="G94" s="31">
        <v>83950000</v>
      </c>
      <c r="H94" s="21" t="s">
        <v>492</v>
      </c>
      <c r="I94" s="82"/>
      <c r="J94" s="82"/>
      <c r="K94" s="94">
        <v>43871</v>
      </c>
      <c r="L94" s="47">
        <v>44196</v>
      </c>
      <c r="M94" s="48" t="str">
        <f t="shared" si="2"/>
        <v>100%</v>
      </c>
      <c r="O94"/>
    </row>
    <row r="95" spans="1:15" s="50" customFormat="1" ht="84.75" customHeight="1" x14ac:dyDescent="0.25">
      <c r="A95" s="54" t="s">
        <v>493</v>
      </c>
      <c r="B95" s="56" t="s">
        <v>91</v>
      </c>
      <c r="C95" s="104" t="s">
        <v>55</v>
      </c>
      <c r="D95" s="48" t="s">
        <v>223</v>
      </c>
      <c r="E95" s="81" t="s">
        <v>494</v>
      </c>
      <c r="F95" s="88">
        <v>43868</v>
      </c>
      <c r="G95" s="31">
        <v>758850443</v>
      </c>
      <c r="H95" s="21" t="s">
        <v>492</v>
      </c>
      <c r="I95" s="82"/>
      <c r="J95" s="82"/>
      <c r="K95" s="94">
        <v>43871</v>
      </c>
      <c r="L95" s="47">
        <v>44196</v>
      </c>
      <c r="M95" s="48" t="str">
        <f t="shared" si="2"/>
        <v>100%</v>
      </c>
      <c r="O95"/>
    </row>
    <row r="96" spans="1:15" s="50" customFormat="1" ht="102" customHeight="1" x14ac:dyDescent="0.25">
      <c r="A96" s="54" t="s">
        <v>495</v>
      </c>
      <c r="B96" s="56" t="s">
        <v>490</v>
      </c>
      <c r="C96" s="104" t="s">
        <v>496</v>
      </c>
      <c r="D96" s="48" t="s">
        <v>186</v>
      </c>
      <c r="E96" s="81" t="s">
        <v>154</v>
      </c>
      <c r="F96" s="88">
        <v>43868</v>
      </c>
      <c r="G96" s="31">
        <v>58410938</v>
      </c>
      <c r="H96" s="21" t="s">
        <v>492</v>
      </c>
      <c r="I96" s="82"/>
      <c r="J96" s="82"/>
      <c r="K96" s="94">
        <v>43871</v>
      </c>
      <c r="L96" s="47">
        <v>44196</v>
      </c>
      <c r="M96" s="48" t="str">
        <f t="shared" si="2"/>
        <v>100%</v>
      </c>
      <c r="O96"/>
    </row>
    <row r="97" spans="1:15" s="50" customFormat="1" ht="102" customHeight="1" x14ac:dyDescent="0.25">
      <c r="A97" s="54" t="s">
        <v>497</v>
      </c>
      <c r="B97" s="56" t="s">
        <v>417</v>
      </c>
      <c r="C97" s="104" t="s">
        <v>498</v>
      </c>
      <c r="D97" s="48">
        <v>1036658497</v>
      </c>
      <c r="E97" s="81" t="s">
        <v>499</v>
      </c>
      <c r="F97" s="88">
        <v>43868</v>
      </c>
      <c r="G97" s="31">
        <v>13500000</v>
      </c>
      <c r="H97" s="21" t="s">
        <v>473</v>
      </c>
      <c r="I97" s="82"/>
      <c r="J97" s="82"/>
      <c r="K97" s="94">
        <v>43871</v>
      </c>
      <c r="L97" s="47">
        <v>43991</v>
      </c>
      <c r="M97" s="48" t="str">
        <f t="shared" si="2"/>
        <v>100%</v>
      </c>
      <c r="O97"/>
    </row>
    <row r="98" spans="1:15" s="50" customFormat="1" ht="102" customHeight="1" x14ac:dyDescent="0.25">
      <c r="A98" s="54" t="s">
        <v>500</v>
      </c>
      <c r="B98" s="56" t="s">
        <v>124</v>
      </c>
      <c r="C98" s="104" t="s">
        <v>501</v>
      </c>
      <c r="D98" s="48" t="s">
        <v>502</v>
      </c>
      <c r="E98" s="81" t="s">
        <v>503</v>
      </c>
      <c r="F98" s="88">
        <v>43868</v>
      </c>
      <c r="G98" s="31">
        <v>71500000</v>
      </c>
      <c r="H98" s="21" t="s">
        <v>504</v>
      </c>
      <c r="I98" s="82"/>
      <c r="J98" s="82"/>
      <c r="K98" s="94">
        <v>43871</v>
      </c>
      <c r="L98" s="47">
        <v>44196</v>
      </c>
      <c r="M98" s="48" t="str">
        <f t="shared" si="2"/>
        <v>100%</v>
      </c>
      <c r="O98"/>
    </row>
    <row r="99" spans="1:15" s="50" customFormat="1" ht="102" customHeight="1" x14ac:dyDescent="0.25">
      <c r="A99" s="54" t="s">
        <v>505</v>
      </c>
      <c r="B99" s="56" t="s">
        <v>417</v>
      </c>
      <c r="C99" s="104" t="s">
        <v>506</v>
      </c>
      <c r="D99" s="48" t="s">
        <v>507</v>
      </c>
      <c r="E99" s="81" t="s">
        <v>508</v>
      </c>
      <c r="F99" s="88">
        <v>43868</v>
      </c>
      <c r="G99" s="31">
        <v>24750000</v>
      </c>
      <c r="H99" s="21" t="s">
        <v>473</v>
      </c>
      <c r="I99" s="82"/>
      <c r="J99" s="82"/>
      <c r="K99" s="94">
        <v>43872</v>
      </c>
      <c r="L99" s="47">
        <v>43992</v>
      </c>
      <c r="M99" s="48" t="str">
        <f t="shared" si="2"/>
        <v>100%</v>
      </c>
      <c r="O99"/>
    </row>
    <row r="100" spans="1:15" s="50" customFormat="1" ht="102" customHeight="1" x14ac:dyDescent="0.25">
      <c r="A100" s="54" t="s">
        <v>509</v>
      </c>
      <c r="B100" s="56" t="s">
        <v>490</v>
      </c>
      <c r="C100" s="104" t="s">
        <v>510</v>
      </c>
      <c r="D100" s="48" t="s">
        <v>260</v>
      </c>
      <c r="E100" s="81" t="s">
        <v>511</v>
      </c>
      <c r="F100" s="88">
        <v>43868</v>
      </c>
      <c r="G100" s="31">
        <v>83950000</v>
      </c>
      <c r="H100" s="21" t="s">
        <v>492</v>
      </c>
      <c r="I100" s="82"/>
      <c r="J100" s="82"/>
      <c r="K100" s="94">
        <v>43872</v>
      </c>
      <c r="L100" s="47">
        <v>44196</v>
      </c>
      <c r="M100" s="48" t="str">
        <f t="shared" si="2"/>
        <v>100%</v>
      </c>
      <c r="O100"/>
    </row>
    <row r="101" spans="1:15" s="50" customFormat="1" ht="102" customHeight="1" x14ac:dyDescent="0.25">
      <c r="A101" s="54" t="s">
        <v>512</v>
      </c>
      <c r="B101" s="56" t="s">
        <v>490</v>
      </c>
      <c r="C101" s="104" t="s">
        <v>513</v>
      </c>
      <c r="D101" s="48" t="s">
        <v>173</v>
      </c>
      <c r="E101" s="81" t="s">
        <v>514</v>
      </c>
      <c r="F101" s="88">
        <v>43868</v>
      </c>
      <c r="G101" s="31">
        <v>58410938</v>
      </c>
      <c r="H101" s="21" t="s">
        <v>492</v>
      </c>
      <c r="I101" s="82"/>
      <c r="J101" s="82"/>
      <c r="K101" s="94">
        <v>43873</v>
      </c>
      <c r="L101" s="47">
        <v>44195</v>
      </c>
      <c r="M101" s="48" t="str">
        <f t="shared" si="2"/>
        <v>100%</v>
      </c>
      <c r="O101"/>
    </row>
    <row r="102" spans="1:15" s="50" customFormat="1" ht="102" customHeight="1" x14ac:dyDescent="0.25">
      <c r="A102" s="54" t="s">
        <v>515</v>
      </c>
      <c r="B102" s="56" t="s">
        <v>124</v>
      </c>
      <c r="C102" s="104" t="s">
        <v>516</v>
      </c>
      <c r="D102" s="48" t="s">
        <v>517</v>
      </c>
      <c r="E102" s="81" t="s">
        <v>518</v>
      </c>
      <c r="F102" s="88">
        <v>43868</v>
      </c>
      <c r="G102" s="31">
        <v>616537000</v>
      </c>
      <c r="H102" s="21" t="s">
        <v>492</v>
      </c>
      <c r="I102" s="82"/>
      <c r="J102" s="82"/>
      <c r="K102" s="94">
        <v>43871</v>
      </c>
      <c r="L102" s="47">
        <v>44196</v>
      </c>
      <c r="M102" s="48" t="str">
        <f t="shared" si="2"/>
        <v>100%</v>
      </c>
      <c r="O102"/>
    </row>
    <row r="103" spans="1:15" s="50" customFormat="1" ht="102" customHeight="1" x14ac:dyDescent="0.25">
      <c r="A103" s="54" t="s">
        <v>519</v>
      </c>
      <c r="B103" s="56" t="s">
        <v>124</v>
      </c>
      <c r="C103" s="104" t="s">
        <v>151</v>
      </c>
      <c r="D103" s="48" t="s">
        <v>211</v>
      </c>
      <c r="E103" s="81" t="s">
        <v>520</v>
      </c>
      <c r="F103" s="88">
        <v>43868</v>
      </c>
      <c r="G103" s="31">
        <v>66000000</v>
      </c>
      <c r="H103" s="21" t="s">
        <v>492</v>
      </c>
      <c r="I103" s="82"/>
      <c r="J103" s="82"/>
      <c r="K103" s="94">
        <v>43871</v>
      </c>
      <c r="L103" s="47">
        <v>44196</v>
      </c>
      <c r="M103" s="48" t="str">
        <f t="shared" si="2"/>
        <v>100%</v>
      </c>
      <c r="O103"/>
    </row>
    <row r="104" spans="1:15" s="50" customFormat="1" ht="102" customHeight="1" x14ac:dyDescent="0.25">
      <c r="A104" s="54" t="s">
        <v>521</v>
      </c>
      <c r="B104" s="56" t="s">
        <v>490</v>
      </c>
      <c r="C104" s="104" t="s">
        <v>522</v>
      </c>
      <c r="D104" s="48" t="s">
        <v>197</v>
      </c>
      <c r="E104" s="81" t="s">
        <v>523</v>
      </c>
      <c r="F104" s="88">
        <v>43868</v>
      </c>
      <c r="G104" s="31">
        <v>83950000</v>
      </c>
      <c r="H104" s="21" t="s">
        <v>492</v>
      </c>
      <c r="I104" s="82"/>
      <c r="J104" s="82"/>
      <c r="K104" s="94">
        <v>43872</v>
      </c>
      <c r="L104" s="47">
        <v>44196</v>
      </c>
      <c r="M104" s="48" t="str">
        <f t="shared" si="2"/>
        <v>100%</v>
      </c>
      <c r="O104"/>
    </row>
    <row r="105" spans="1:15" s="50" customFormat="1" ht="102" customHeight="1" x14ac:dyDescent="0.25">
      <c r="A105" s="54" t="s">
        <v>524</v>
      </c>
      <c r="B105" s="56" t="s">
        <v>246</v>
      </c>
      <c r="C105" s="104" t="s">
        <v>525</v>
      </c>
      <c r="D105" s="48" t="s">
        <v>526</v>
      </c>
      <c r="E105" s="81" t="s">
        <v>527</v>
      </c>
      <c r="F105" s="88">
        <v>43871</v>
      </c>
      <c r="G105" s="31">
        <v>57750000</v>
      </c>
      <c r="H105" s="21" t="s">
        <v>528</v>
      </c>
      <c r="I105" s="82"/>
      <c r="J105" s="82"/>
      <c r="K105" s="94">
        <v>43871</v>
      </c>
      <c r="L105" s="47">
        <v>44190</v>
      </c>
      <c r="M105" s="48" t="str">
        <f t="shared" si="2"/>
        <v>100%</v>
      </c>
      <c r="O105"/>
    </row>
    <row r="106" spans="1:15" s="50" customFormat="1" ht="102" customHeight="1" x14ac:dyDescent="0.25">
      <c r="A106" s="54" t="s">
        <v>529</v>
      </c>
      <c r="B106" s="56" t="s">
        <v>73</v>
      </c>
      <c r="C106" s="104" t="s">
        <v>51</v>
      </c>
      <c r="D106" s="48" t="s">
        <v>70</v>
      </c>
      <c r="E106" s="81" t="s">
        <v>530</v>
      </c>
      <c r="F106" s="88">
        <v>43871</v>
      </c>
      <c r="G106" s="31">
        <v>4180000000</v>
      </c>
      <c r="H106" s="21" t="s">
        <v>531</v>
      </c>
      <c r="I106" s="58" t="s">
        <v>1385</v>
      </c>
      <c r="J106" s="82"/>
      <c r="K106" s="94">
        <v>43871</v>
      </c>
      <c r="L106" s="47">
        <v>44227</v>
      </c>
      <c r="M106" s="48" t="str">
        <f t="shared" si="2"/>
        <v>91%</v>
      </c>
      <c r="O106"/>
    </row>
    <row r="107" spans="1:15" s="50" customFormat="1" ht="102" customHeight="1" x14ac:dyDescent="0.25">
      <c r="A107" s="54" t="s">
        <v>532</v>
      </c>
      <c r="B107" s="56" t="s">
        <v>244</v>
      </c>
      <c r="C107" s="104" t="s">
        <v>533</v>
      </c>
      <c r="D107" s="48" t="s">
        <v>534</v>
      </c>
      <c r="E107" s="81" t="s">
        <v>535</v>
      </c>
      <c r="F107" s="88">
        <v>43871</v>
      </c>
      <c r="G107" s="31">
        <v>3290983051</v>
      </c>
      <c r="H107" s="21" t="s">
        <v>536</v>
      </c>
      <c r="I107" s="58" t="s">
        <v>1386</v>
      </c>
      <c r="J107" s="82"/>
      <c r="K107" s="94">
        <v>43872</v>
      </c>
      <c r="L107" s="47">
        <v>44027</v>
      </c>
      <c r="M107" s="48" t="str">
        <f t="shared" si="2"/>
        <v>100%</v>
      </c>
      <c r="O107"/>
    </row>
    <row r="108" spans="1:15" s="50" customFormat="1" ht="102" customHeight="1" x14ac:dyDescent="0.25">
      <c r="A108" s="54" t="s">
        <v>537</v>
      </c>
      <c r="B108" s="56" t="s">
        <v>417</v>
      </c>
      <c r="C108" s="104" t="s">
        <v>538</v>
      </c>
      <c r="D108" s="48" t="s">
        <v>539</v>
      </c>
      <c r="E108" s="81" t="s">
        <v>540</v>
      </c>
      <c r="F108" s="88">
        <v>43872</v>
      </c>
      <c r="G108" s="31">
        <v>13500000</v>
      </c>
      <c r="H108" s="21" t="s">
        <v>473</v>
      </c>
      <c r="I108" s="82"/>
      <c r="J108" s="82"/>
      <c r="K108" s="94">
        <v>43873</v>
      </c>
      <c r="L108" s="47">
        <v>43993</v>
      </c>
      <c r="M108" s="48" t="str">
        <f t="shared" si="2"/>
        <v>100%</v>
      </c>
      <c r="O108"/>
    </row>
    <row r="109" spans="1:15" s="50" customFormat="1" ht="102" customHeight="1" x14ac:dyDescent="0.25">
      <c r="A109" s="54" t="s">
        <v>541</v>
      </c>
      <c r="B109" s="56" t="s">
        <v>417</v>
      </c>
      <c r="C109" s="104" t="s">
        <v>542</v>
      </c>
      <c r="D109" s="48" t="s">
        <v>543</v>
      </c>
      <c r="E109" s="81" t="s">
        <v>472</v>
      </c>
      <c r="F109" s="88">
        <v>43872</v>
      </c>
      <c r="G109" s="31">
        <v>18000000</v>
      </c>
      <c r="H109" s="21" t="s">
        <v>212</v>
      </c>
      <c r="I109" s="82"/>
      <c r="J109" s="82"/>
      <c r="K109" s="94">
        <v>43873</v>
      </c>
      <c r="L109" s="47">
        <v>43993</v>
      </c>
      <c r="M109" s="48" t="str">
        <f t="shared" si="2"/>
        <v>100%</v>
      </c>
      <c r="O109"/>
    </row>
    <row r="110" spans="1:15" s="50" customFormat="1" ht="102" customHeight="1" x14ac:dyDescent="0.25">
      <c r="A110" s="54" t="s">
        <v>544</v>
      </c>
      <c r="B110" s="56" t="s">
        <v>124</v>
      </c>
      <c r="C110" s="104" t="s">
        <v>545</v>
      </c>
      <c r="D110" s="48" t="s">
        <v>198</v>
      </c>
      <c r="E110" s="81" t="s">
        <v>546</v>
      </c>
      <c r="F110" s="88">
        <v>43874</v>
      </c>
      <c r="G110" s="31">
        <v>99000000</v>
      </c>
      <c r="H110" s="21" t="s">
        <v>547</v>
      </c>
      <c r="I110" s="82"/>
      <c r="J110" s="82"/>
      <c r="K110" s="94">
        <v>43874</v>
      </c>
      <c r="L110" s="47">
        <v>44196</v>
      </c>
      <c r="M110" s="48" t="str">
        <f t="shared" si="2"/>
        <v>100%</v>
      </c>
      <c r="O110"/>
    </row>
    <row r="111" spans="1:15" s="50" customFormat="1" ht="102" customHeight="1" x14ac:dyDescent="0.25">
      <c r="A111" s="54" t="s">
        <v>548</v>
      </c>
      <c r="B111" s="56" t="s">
        <v>462</v>
      </c>
      <c r="C111" s="104" t="s">
        <v>549</v>
      </c>
      <c r="D111" s="48" t="s">
        <v>184</v>
      </c>
      <c r="E111" s="81" t="s">
        <v>550</v>
      </c>
      <c r="F111" s="88">
        <v>43875</v>
      </c>
      <c r="G111" s="31">
        <v>830956608</v>
      </c>
      <c r="H111" s="21" t="s">
        <v>551</v>
      </c>
      <c r="I111" s="82"/>
      <c r="J111" s="82"/>
      <c r="K111" s="94">
        <v>43875</v>
      </c>
      <c r="L111" s="47">
        <v>44165</v>
      </c>
      <c r="M111" s="48" t="str">
        <f t="shared" si="2"/>
        <v>100%</v>
      </c>
      <c r="O111"/>
    </row>
    <row r="112" spans="1:15" s="50" customFormat="1" ht="102" customHeight="1" x14ac:dyDescent="0.25">
      <c r="A112" s="54" t="s">
        <v>552</v>
      </c>
      <c r="B112" s="56" t="s">
        <v>462</v>
      </c>
      <c r="C112" s="104" t="s">
        <v>553</v>
      </c>
      <c r="D112" s="48" t="s">
        <v>193</v>
      </c>
      <c r="E112" s="81" t="s">
        <v>554</v>
      </c>
      <c r="F112" s="88">
        <v>43875</v>
      </c>
      <c r="G112" s="31">
        <v>230000000</v>
      </c>
      <c r="H112" s="21" t="s">
        <v>128</v>
      </c>
      <c r="I112" s="82"/>
      <c r="J112" s="82"/>
      <c r="K112" s="94">
        <v>43876</v>
      </c>
      <c r="L112" s="47">
        <v>44135</v>
      </c>
      <c r="M112" s="48" t="str">
        <f t="shared" si="2"/>
        <v>100%</v>
      </c>
      <c r="O112"/>
    </row>
    <row r="113" spans="1:15" s="50" customFormat="1" ht="102" customHeight="1" x14ac:dyDescent="0.25">
      <c r="A113" s="54" t="s">
        <v>555</v>
      </c>
      <c r="B113" s="56" t="s">
        <v>462</v>
      </c>
      <c r="C113" s="104" t="s">
        <v>556</v>
      </c>
      <c r="D113" s="48" t="s">
        <v>194</v>
      </c>
      <c r="E113" s="81" t="s">
        <v>557</v>
      </c>
      <c r="F113" s="88">
        <v>43875</v>
      </c>
      <c r="G113" s="31">
        <v>598949996</v>
      </c>
      <c r="H113" s="21" t="s">
        <v>61</v>
      </c>
      <c r="I113" s="58" t="s">
        <v>1027</v>
      </c>
      <c r="J113" s="82"/>
      <c r="K113" s="94">
        <v>43875</v>
      </c>
      <c r="L113" s="47">
        <v>44165</v>
      </c>
      <c r="M113" s="48" t="str">
        <f t="shared" si="2"/>
        <v>100%</v>
      </c>
      <c r="O113"/>
    </row>
    <row r="114" spans="1:15" s="50" customFormat="1" ht="102" customHeight="1" x14ac:dyDescent="0.25">
      <c r="A114" s="54" t="s">
        <v>558</v>
      </c>
      <c r="B114" s="56" t="s">
        <v>244</v>
      </c>
      <c r="C114" s="104" t="s">
        <v>559</v>
      </c>
      <c r="D114" s="48" t="s">
        <v>207</v>
      </c>
      <c r="E114" s="81" t="s">
        <v>560</v>
      </c>
      <c r="F114" s="88">
        <v>43875</v>
      </c>
      <c r="G114" s="31">
        <v>51673440</v>
      </c>
      <c r="H114" s="21" t="s">
        <v>561</v>
      </c>
      <c r="I114" s="82"/>
      <c r="J114" s="82"/>
      <c r="K114" s="94">
        <v>43875</v>
      </c>
      <c r="L114" s="47">
        <v>44196</v>
      </c>
      <c r="M114" s="48" t="str">
        <f t="shared" si="2"/>
        <v>100%</v>
      </c>
      <c r="O114"/>
    </row>
    <row r="115" spans="1:15" s="50" customFormat="1" ht="102" customHeight="1" x14ac:dyDescent="0.25">
      <c r="A115" s="54" t="s">
        <v>562</v>
      </c>
      <c r="B115" s="56" t="s">
        <v>91</v>
      </c>
      <c r="C115" s="104" t="s">
        <v>563</v>
      </c>
      <c r="D115" s="48" t="s">
        <v>114</v>
      </c>
      <c r="E115" s="81" t="s">
        <v>564</v>
      </c>
      <c r="F115" s="88">
        <v>43878</v>
      </c>
      <c r="G115" s="31">
        <v>21000000</v>
      </c>
      <c r="H115" s="21" t="s">
        <v>565</v>
      </c>
      <c r="I115" s="82"/>
      <c r="J115" s="82"/>
      <c r="K115" s="94">
        <v>43879</v>
      </c>
      <c r="L115" s="47">
        <v>44244</v>
      </c>
      <c r="M115" s="48" t="str">
        <f t="shared" si="2"/>
        <v>87%</v>
      </c>
      <c r="O115"/>
    </row>
    <row r="116" spans="1:15" s="50" customFormat="1" ht="102" customHeight="1" x14ac:dyDescent="0.25">
      <c r="A116" s="54" t="s">
        <v>566</v>
      </c>
      <c r="B116" s="56" t="s">
        <v>567</v>
      </c>
      <c r="C116" s="104" t="s">
        <v>568</v>
      </c>
      <c r="D116" s="48" t="s">
        <v>183</v>
      </c>
      <c r="E116" s="81" t="s">
        <v>569</v>
      </c>
      <c r="F116" s="88">
        <v>43878</v>
      </c>
      <c r="G116" s="31">
        <v>900000000</v>
      </c>
      <c r="H116" s="21" t="s">
        <v>570</v>
      </c>
      <c r="I116" s="82"/>
      <c r="J116" s="82"/>
      <c r="K116" s="94">
        <v>43878</v>
      </c>
      <c r="L116" s="47">
        <v>44196</v>
      </c>
      <c r="M116" s="48" t="str">
        <f t="shared" si="2"/>
        <v>100%</v>
      </c>
      <c r="O116"/>
    </row>
    <row r="117" spans="1:15" s="50" customFormat="1" ht="102" customHeight="1" x14ac:dyDescent="0.25">
      <c r="A117" s="54" t="s">
        <v>571</v>
      </c>
      <c r="B117" s="56" t="s">
        <v>244</v>
      </c>
      <c r="C117" s="104" t="s">
        <v>50</v>
      </c>
      <c r="D117" s="48" t="s">
        <v>174</v>
      </c>
      <c r="E117" s="81" t="s">
        <v>572</v>
      </c>
      <c r="F117" s="88">
        <v>43878</v>
      </c>
      <c r="G117" s="31">
        <v>22005000</v>
      </c>
      <c r="H117" s="21" t="s">
        <v>570</v>
      </c>
      <c r="I117" s="82"/>
      <c r="J117" s="82"/>
      <c r="K117" s="94">
        <v>43878</v>
      </c>
      <c r="L117" s="47">
        <v>44196</v>
      </c>
      <c r="M117" s="48" t="str">
        <f t="shared" si="2"/>
        <v>100%</v>
      </c>
      <c r="O117"/>
    </row>
    <row r="118" spans="1:15" s="50" customFormat="1" ht="102" customHeight="1" x14ac:dyDescent="0.25">
      <c r="A118" s="54" t="s">
        <v>573</v>
      </c>
      <c r="B118" s="56" t="s">
        <v>91</v>
      </c>
      <c r="C118" s="104" t="s">
        <v>574</v>
      </c>
      <c r="D118" s="48" t="s">
        <v>575</v>
      </c>
      <c r="E118" s="81" t="s">
        <v>576</v>
      </c>
      <c r="F118" s="88">
        <v>43879</v>
      </c>
      <c r="G118" s="31">
        <v>60000000</v>
      </c>
      <c r="H118" s="21" t="s">
        <v>216</v>
      </c>
      <c r="I118" s="82"/>
      <c r="J118" s="82"/>
      <c r="K118" s="94">
        <v>43880</v>
      </c>
      <c r="L118" s="47">
        <v>44183</v>
      </c>
      <c r="M118" s="48" t="str">
        <f t="shared" si="2"/>
        <v>100%</v>
      </c>
      <c r="O118"/>
    </row>
    <row r="119" spans="1:15" s="50" customFormat="1" ht="102" customHeight="1" x14ac:dyDescent="0.25">
      <c r="A119" s="54" t="s">
        <v>577</v>
      </c>
      <c r="B119" s="56" t="s">
        <v>82</v>
      </c>
      <c r="C119" s="104" t="s">
        <v>578</v>
      </c>
      <c r="D119" s="48" t="s">
        <v>579</v>
      </c>
      <c r="E119" s="81" t="s">
        <v>580</v>
      </c>
      <c r="F119" s="88">
        <v>43879</v>
      </c>
      <c r="G119" s="31">
        <v>709986</v>
      </c>
      <c r="H119" s="21" t="s">
        <v>581</v>
      </c>
      <c r="I119" s="82"/>
      <c r="J119" s="82"/>
      <c r="K119" s="94">
        <v>43879</v>
      </c>
      <c r="L119" s="47">
        <v>44060</v>
      </c>
      <c r="M119" s="48" t="str">
        <f t="shared" si="2"/>
        <v>100%</v>
      </c>
      <c r="O119"/>
    </row>
    <row r="120" spans="1:15" s="50" customFormat="1" ht="102" customHeight="1" x14ac:dyDescent="0.25">
      <c r="A120" s="54" t="s">
        <v>582</v>
      </c>
      <c r="B120" s="56" t="s">
        <v>583</v>
      </c>
      <c r="C120" s="104" t="s">
        <v>47</v>
      </c>
      <c r="D120" s="48" t="s">
        <v>192</v>
      </c>
      <c r="E120" s="81" t="s">
        <v>584</v>
      </c>
      <c r="F120" s="88">
        <v>43880</v>
      </c>
      <c r="G120" s="31">
        <v>341975065</v>
      </c>
      <c r="H120" s="21" t="s">
        <v>62</v>
      </c>
      <c r="I120" s="58" t="s">
        <v>1026</v>
      </c>
      <c r="J120" s="82"/>
      <c r="K120" s="94">
        <v>43879</v>
      </c>
      <c r="L120" s="47">
        <v>44108</v>
      </c>
      <c r="M120" s="48" t="str">
        <f t="shared" si="2"/>
        <v>100%</v>
      </c>
      <c r="O120"/>
    </row>
    <row r="121" spans="1:15" s="50" customFormat="1" ht="102" customHeight="1" x14ac:dyDescent="0.25">
      <c r="A121" s="54" t="s">
        <v>585</v>
      </c>
      <c r="B121" s="56" t="s">
        <v>586</v>
      </c>
      <c r="C121" s="104" t="s">
        <v>587</v>
      </c>
      <c r="D121" s="48" t="s">
        <v>196</v>
      </c>
      <c r="E121" s="81" t="s">
        <v>588</v>
      </c>
      <c r="F121" s="88">
        <v>43881</v>
      </c>
      <c r="G121" s="31">
        <v>18645029</v>
      </c>
      <c r="H121" s="21" t="s">
        <v>216</v>
      </c>
      <c r="I121" s="82"/>
      <c r="J121" s="82"/>
      <c r="K121" s="94">
        <v>43882</v>
      </c>
      <c r="L121" s="47">
        <v>44185</v>
      </c>
      <c r="M121" s="48" t="str">
        <f t="shared" si="2"/>
        <v>100%</v>
      </c>
      <c r="O121"/>
    </row>
    <row r="122" spans="1:15" s="50" customFormat="1" ht="102" customHeight="1" x14ac:dyDescent="0.25">
      <c r="A122" s="54" t="s">
        <v>589</v>
      </c>
      <c r="B122" s="56" t="s">
        <v>586</v>
      </c>
      <c r="C122" s="104" t="s">
        <v>590</v>
      </c>
      <c r="D122" s="48" t="s">
        <v>195</v>
      </c>
      <c r="E122" s="81" t="s">
        <v>588</v>
      </c>
      <c r="F122" s="88">
        <v>43881</v>
      </c>
      <c r="G122" s="31">
        <v>18645029</v>
      </c>
      <c r="H122" s="21" t="s">
        <v>216</v>
      </c>
      <c r="I122" s="82"/>
      <c r="J122" s="82"/>
      <c r="K122" s="94">
        <v>43882</v>
      </c>
      <c r="L122" s="47">
        <v>44185</v>
      </c>
      <c r="M122" s="48" t="str">
        <f t="shared" si="2"/>
        <v>100%</v>
      </c>
      <c r="O122"/>
    </row>
    <row r="123" spans="1:15" s="50" customFormat="1" ht="102" customHeight="1" x14ac:dyDescent="0.25">
      <c r="A123" s="54" t="s">
        <v>591</v>
      </c>
      <c r="B123" s="56" t="s">
        <v>462</v>
      </c>
      <c r="C123" s="104" t="s">
        <v>592</v>
      </c>
      <c r="D123" s="48" t="s">
        <v>189</v>
      </c>
      <c r="E123" s="81" t="s">
        <v>593</v>
      </c>
      <c r="F123" s="88">
        <v>43881</v>
      </c>
      <c r="G123" s="31">
        <v>277200000</v>
      </c>
      <c r="H123" s="21" t="s">
        <v>594</v>
      </c>
      <c r="I123" s="82"/>
      <c r="J123" s="82"/>
      <c r="K123" s="94">
        <v>43881</v>
      </c>
      <c r="L123" s="47">
        <v>44165</v>
      </c>
      <c r="M123" s="48" t="str">
        <f t="shared" si="2"/>
        <v>100%</v>
      </c>
      <c r="O123"/>
    </row>
    <row r="124" spans="1:15" s="50" customFormat="1" ht="102" customHeight="1" x14ac:dyDescent="0.25">
      <c r="A124" s="54" t="s">
        <v>595</v>
      </c>
      <c r="B124" s="56" t="s">
        <v>74</v>
      </c>
      <c r="C124" s="104" t="s">
        <v>596</v>
      </c>
      <c r="D124" s="48" t="s">
        <v>597</v>
      </c>
      <c r="E124" s="81" t="s">
        <v>598</v>
      </c>
      <c r="F124" s="88">
        <v>43881</v>
      </c>
      <c r="G124" s="31">
        <v>40000000</v>
      </c>
      <c r="H124" s="21" t="s">
        <v>216</v>
      </c>
      <c r="I124" s="82"/>
      <c r="J124" s="82"/>
      <c r="K124" s="94">
        <v>43882</v>
      </c>
      <c r="L124" s="47">
        <v>44185</v>
      </c>
      <c r="M124" s="48" t="str">
        <f t="shared" si="2"/>
        <v>100%</v>
      </c>
      <c r="O124"/>
    </row>
    <row r="125" spans="1:15" s="50" customFormat="1" ht="102" customHeight="1" x14ac:dyDescent="0.25">
      <c r="A125" s="54" t="s">
        <v>599</v>
      </c>
      <c r="B125" s="56" t="s">
        <v>490</v>
      </c>
      <c r="C125" s="104" t="s">
        <v>600</v>
      </c>
      <c r="D125" s="48" t="s">
        <v>155</v>
      </c>
      <c r="E125" s="81" t="s">
        <v>601</v>
      </c>
      <c r="F125" s="88">
        <v>43881</v>
      </c>
      <c r="G125" s="31">
        <v>293653325</v>
      </c>
      <c r="H125" s="21" t="s">
        <v>602</v>
      </c>
      <c r="I125" s="82"/>
      <c r="J125" s="82"/>
      <c r="K125" s="94">
        <v>43882</v>
      </c>
      <c r="L125" s="47">
        <v>44012</v>
      </c>
      <c r="M125" s="48" t="str">
        <f t="shared" si="2"/>
        <v>100%</v>
      </c>
      <c r="O125"/>
    </row>
    <row r="126" spans="1:15" s="50" customFormat="1" ht="102" customHeight="1" x14ac:dyDescent="0.25">
      <c r="A126" s="54" t="s">
        <v>603</v>
      </c>
      <c r="B126" s="56" t="s">
        <v>82</v>
      </c>
      <c r="C126" s="104" t="s">
        <v>604</v>
      </c>
      <c r="D126" s="48" t="s">
        <v>71</v>
      </c>
      <c r="E126" s="81" t="s">
        <v>605</v>
      </c>
      <c r="F126" s="88">
        <v>43882</v>
      </c>
      <c r="G126" s="31">
        <v>48000000</v>
      </c>
      <c r="H126" s="21" t="s">
        <v>216</v>
      </c>
      <c r="I126" s="82"/>
      <c r="J126" s="82"/>
      <c r="K126" s="94">
        <v>43882</v>
      </c>
      <c r="L126" s="47">
        <v>44247</v>
      </c>
      <c r="M126" s="48" t="str">
        <f t="shared" si="2"/>
        <v>86%</v>
      </c>
      <c r="O126"/>
    </row>
    <row r="127" spans="1:15" s="50" customFormat="1" ht="102" customHeight="1" x14ac:dyDescent="0.25">
      <c r="A127" s="54" t="s">
        <v>606</v>
      </c>
      <c r="B127" s="56" t="s">
        <v>583</v>
      </c>
      <c r="C127" s="104" t="s">
        <v>607</v>
      </c>
      <c r="D127" s="48" t="s">
        <v>608</v>
      </c>
      <c r="E127" s="81" t="s">
        <v>609</v>
      </c>
      <c r="F127" s="88">
        <v>43886</v>
      </c>
      <c r="G127" s="31">
        <v>18666000</v>
      </c>
      <c r="H127" s="21" t="s">
        <v>610</v>
      </c>
      <c r="I127" s="82"/>
      <c r="J127" s="82"/>
      <c r="K127" s="94">
        <v>43887</v>
      </c>
      <c r="L127" s="47">
        <v>44196</v>
      </c>
      <c r="M127" s="48" t="str">
        <f t="shared" si="2"/>
        <v>100%</v>
      </c>
      <c r="O127"/>
    </row>
    <row r="128" spans="1:15" s="50" customFormat="1" ht="102" customHeight="1" x14ac:dyDescent="0.25">
      <c r="A128" s="54" t="s">
        <v>611</v>
      </c>
      <c r="B128" s="56" t="s">
        <v>244</v>
      </c>
      <c r="C128" s="104" t="s">
        <v>612</v>
      </c>
      <c r="D128" s="48" t="s">
        <v>202</v>
      </c>
      <c r="E128" s="81" t="s">
        <v>613</v>
      </c>
      <c r="F128" s="88">
        <v>43886</v>
      </c>
      <c r="G128" s="31">
        <v>1107625205</v>
      </c>
      <c r="H128" s="21" t="s">
        <v>216</v>
      </c>
      <c r="I128" s="58" t="s">
        <v>1387</v>
      </c>
      <c r="J128" s="82"/>
      <c r="K128" s="94">
        <v>43887</v>
      </c>
      <c r="L128" s="47">
        <v>44196</v>
      </c>
      <c r="M128" s="48" t="str">
        <f t="shared" si="2"/>
        <v>100%</v>
      </c>
      <c r="O128"/>
    </row>
    <row r="129" spans="1:15" s="50" customFormat="1" ht="102" customHeight="1" x14ac:dyDescent="0.25">
      <c r="A129" s="54" t="s">
        <v>614</v>
      </c>
      <c r="B129" s="56" t="s">
        <v>82</v>
      </c>
      <c r="C129" s="104" t="s">
        <v>600</v>
      </c>
      <c r="D129" s="48" t="s">
        <v>155</v>
      </c>
      <c r="E129" s="81" t="s">
        <v>615</v>
      </c>
      <c r="F129" s="88">
        <v>43886</v>
      </c>
      <c r="G129" s="31">
        <v>42957600</v>
      </c>
      <c r="H129" s="21" t="s">
        <v>216</v>
      </c>
      <c r="I129" s="82"/>
      <c r="J129" s="82"/>
      <c r="K129" s="94">
        <v>43889</v>
      </c>
      <c r="L129" s="47">
        <v>44192</v>
      </c>
      <c r="M129" s="48" t="str">
        <f t="shared" si="2"/>
        <v>100%</v>
      </c>
      <c r="O129"/>
    </row>
    <row r="130" spans="1:15" s="50" customFormat="1" ht="102" customHeight="1" x14ac:dyDescent="0.25">
      <c r="A130" s="54" t="s">
        <v>616</v>
      </c>
      <c r="B130" s="56" t="s">
        <v>583</v>
      </c>
      <c r="C130" s="104" t="s">
        <v>617</v>
      </c>
      <c r="D130" s="48" t="s">
        <v>618</v>
      </c>
      <c r="E130" s="81" t="s">
        <v>619</v>
      </c>
      <c r="F130" s="88">
        <v>43888</v>
      </c>
      <c r="G130" s="31">
        <v>40000000</v>
      </c>
      <c r="H130" s="22" t="s">
        <v>216</v>
      </c>
      <c r="I130" s="82"/>
      <c r="J130" s="82"/>
      <c r="K130" s="94">
        <v>43889</v>
      </c>
      <c r="L130" s="47">
        <v>44192</v>
      </c>
      <c r="M130" s="48" t="str">
        <f t="shared" si="2"/>
        <v>100%</v>
      </c>
      <c r="O130"/>
    </row>
    <row r="131" spans="1:15" s="50" customFormat="1" ht="102" customHeight="1" x14ac:dyDescent="0.25">
      <c r="A131" s="54" t="s">
        <v>620</v>
      </c>
      <c r="B131" s="56" t="s">
        <v>113</v>
      </c>
      <c r="C131" s="104" t="s">
        <v>621</v>
      </c>
      <c r="D131" s="48" t="s">
        <v>622</v>
      </c>
      <c r="E131" s="81" t="s">
        <v>605</v>
      </c>
      <c r="F131" s="88">
        <v>43888</v>
      </c>
      <c r="G131" s="31">
        <v>48000000</v>
      </c>
      <c r="H131" s="22" t="s">
        <v>216</v>
      </c>
      <c r="I131" s="82"/>
      <c r="J131" s="82"/>
      <c r="K131" s="94">
        <v>43891</v>
      </c>
      <c r="L131" s="47">
        <v>44196</v>
      </c>
      <c r="M131" s="48" t="str">
        <f t="shared" si="2"/>
        <v>100%</v>
      </c>
      <c r="O131"/>
    </row>
    <row r="132" spans="1:15" s="50" customFormat="1" ht="102" customHeight="1" x14ac:dyDescent="0.25">
      <c r="A132" s="54" t="s">
        <v>623</v>
      </c>
      <c r="B132" s="56" t="s">
        <v>124</v>
      </c>
      <c r="C132" s="104" t="s">
        <v>624</v>
      </c>
      <c r="D132" s="48" t="s">
        <v>625</v>
      </c>
      <c r="E132" s="81" t="s">
        <v>626</v>
      </c>
      <c r="F132" s="88">
        <v>43888</v>
      </c>
      <c r="G132" s="31">
        <v>57750000</v>
      </c>
      <c r="H132" s="22" t="s">
        <v>216</v>
      </c>
      <c r="I132" s="82"/>
      <c r="J132" s="82"/>
      <c r="K132" s="94">
        <v>43889</v>
      </c>
      <c r="L132" s="47">
        <v>44192</v>
      </c>
      <c r="M132" s="48" t="str">
        <f t="shared" si="2"/>
        <v>100%</v>
      </c>
      <c r="O132"/>
    </row>
    <row r="133" spans="1:15" s="50" customFormat="1" ht="102" customHeight="1" x14ac:dyDescent="0.25">
      <c r="A133" s="54" t="s">
        <v>627</v>
      </c>
      <c r="B133" s="56" t="s">
        <v>583</v>
      </c>
      <c r="C133" s="104" t="s">
        <v>628</v>
      </c>
      <c r="D133" s="48" t="s">
        <v>629</v>
      </c>
      <c r="E133" s="81" t="s">
        <v>619</v>
      </c>
      <c r="F133" s="88">
        <v>43888</v>
      </c>
      <c r="G133" s="31">
        <v>40000000</v>
      </c>
      <c r="H133" s="22" t="s">
        <v>216</v>
      </c>
      <c r="I133" s="82"/>
      <c r="J133" s="82"/>
      <c r="K133" s="94">
        <v>43891</v>
      </c>
      <c r="L133" s="47">
        <v>44196</v>
      </c>
      <c r="M133" s="48" t="str">
        <f t="shared" si="2"/>
        <v>100%</v>
      </c>
      <c r="O133"/>
    </row>
    <row r="134" spans="1:15" s="50" customFormat="1" ht="102" customHeight="1" x14ac:dyDescent="0.25">
      <c r="A134" s="54" t="s">
        <v>630</v>
      </c>
      <c r="B134" s="56" t="s">
        <v>490</v>
      </c>
      <c r="C134" s="104" t="s">
        <v>631</v>
      </c>
      <c r="D134" s="48" t="s">
        <v>177</v>
      </c>
      <c r="E134" s="81" t="s">
        <v>632</v>
      </c>
      <c r="F134" s="88">
        <v>43889</v>
      </c>
      <c r="G134" s="31">
        <v>36533000</v>
      </c>
      <c r="H134" s="22" t="s">
        <v>216</v>
      </c>
      <c r="I134" s="82"/>
      <c r="J134" s="82"/>
      <c r="K134" s="94">
        <v>43891</v>
      </c>
      <c r="L134" s="47">
        <v>44195</v>
      </c>
      <c r="M134" s="48" t="str">
        <f t="shared" si="2"/>
        <v>100%</v>
      </c>
      <c r="O134"/>
    </row>
    <row r="135" spans="1:15" s="50" customFormat="1" ht="102" customHeight="1" x14ac:dyDescent="0.25">
      <c r="A135" s="54" t="s">
        <v>633</v>
      </c>
      <c r="B135" s="56" t="s">
        <v>73</v>
      </c>
      <c r="C135" s="104" t="s">
        <v>634</v>
      </c>
      <c r="D135" s="48" t="s">
        <v>224</v>
      </c>
      <c r="E135" s="81" t="s">
        <v>635</v>
      </c>
      <c r="F135" s="88">
        <v>43889</v>
      </c>
      <c r="G135" s="31">
        <v>1560637500</v>
      </c>
      <c r="H135" s="22" t="s">
        <v>216</v>
      </c>
      <c r="I135" s="82"/>
      <c r="J135" s="82"/>
      <c r="K135" s="94">
        <v>43891</v>
      </c>
      <c r="L135" s="47">
        <v>44196</v>
      </c>
      <c r="M135" s="48" t="str">
        <f t="shared" si="2"/>
        <v>100%</v>
      </c>
      <c r="O135"/>
    </row>
    <row r="136" spans="1:15" s="50" customFormat="1" ht="102" customHeight="1" x14ac:dyDescent="0.25">
      <c r="A136" s="54" t="s">
        <v>636</v>
      </c>
      <c r="B136" s="56" t="s">
        <v>244</v>
      </c>
      <c r="C136" s="104" t="s">
        <v>637</v>
      </c>
      <c r="D136" s="48" t="s">
        <v>164</v>
      </c>
      <c r="E136" s="81" t="s">
        <v>638</v>
      </c>
      <c r="F136" s="88">
        <v>43889</v>
      </c>
      <c r="G136" s="31">
        <v>655000000</v>
      </c>
      <c r="H136" s="22" t="s">
        <v>216</v>
      </c>
      <c r="I136" s="82"/>
      <c r="J136" s="82"/>
      <c r="K136" s="94">
        <v>43891</v>
      </c>
      <c r="L136" s="47">
        <v>44196</v>
      </c>
      <c r="M136" s="48" t="str">
        <f t="shared" si="2"/>
        <v>100%</v>
      </c>
      <c r="O136"/>
    </row>
    <row r="137" spans="1:15" s="50" customFormat="1" ht="102" customHeight="1" x14ac:dyDescent="0.25">
      <c r="A137" s="54" t="s">
        <v>639</v>
      </c>
      <c r="B137" s="56" t="s">
        <v>73</v>
      </c>
      <c r="C137" s="104" t="s">
        <v>51</v>
      </c>
      <c r="D137" s="48" t="s">
        <v>70</v>
      </c>
      <c r="E137" s="81" t="s">
        <v>640</v>
      </c>
      <c r="F137" s="88">
        <v>43889</v>
      </c>
      <c r="G137" s="31">
        <v>900584162</v>
      </c>
      <c r="H137" s="22" t="s">
        <v>216</v>
      </c>
      <c r="I137" s="82"/>
      <c r="J137" s="82"/>
      <c r="K137" s="94">
        <v>43892</v>
      </c>
      <c r="L137" s="47">
        <v>44196</v>
      </c>
      <c r="M137" s="48" t="str">
        <f t="shared" si="2"/>
        <v>100%</v>
      </c>
      <c r="O137"/>
    </row>
    <row r="138" spans="1:15" s="50" customFormat="1" ht="71.25" customHeight="1" x14ac:dyDescent="0.25">
      <c r="A138" s="54" t="s">
        <v>641</v>
      </c>
      <c r="B138" s="56" t="s">
        <v>124</v>
      </c>
      <c r="C138" s="104" t="s">
        <v>642</v>
      </c>
      <c r="D138" s="48" t="s">
        <v>254</v>
      </c>
      <c r="E138" s="81" t="s">
        <v>643</v>
      </c>
      <c r="F138" s="88">
        <v>43889</v>
      </c>
      <c r="G138" s="31">
        <v>515508000</v>
      </c>
      <c r="H138" s="22" t="s">
        <v>216</v>
      </c>
      <c r="I138" s="82"/>
      <c r="J138" s="82"/>
      <c r="K138" s="94">
        <v>43892</v>
      </c>
      <c r="L138" s="47">
        <v>44196</v>
      </c>
      <c r="M138" s="48" t="str">
        <f t="shared" si="2"/>
        <v>100%</v>
      </c>
      <c r="O138"/>
    </row>
    <row r="139" spans="1:15" s="50" customFormat="1" ht="102" customHeight="1" x14ac:dyDescent="0.25">
      <c r="A139" s="54" t="s">
        <v>644</v>
      </c>
      <c r="B139" s="56" t="s">
        <v>82</v>
      </c>
      <c r="C139" s="104" t="s">
        <v>645</v>
      </c>
      <c r="D139" s="48" t="s">
        <v>167</v>
      </c>
      <c r="E139" s="81" t="s">
        <v>646</v>
      </c>
      <c r="F139" s="88">
        <v>43889</v>
      </c>
      <c r="G139" s="31">
        <v>49294560</v>
      </c>
      <c r="H139" s="22" t="s">
        <v>216</v>
      </c>
      <c r="I139" s="82"/>
      <c r="J139" s="82"/>
      <c r="K139" s="94">
        <v>43891</v>
      </c>
      <c r="L139" s="47">
        <v>44196</v>
      </c>
      <c r="M139" s="48" t="str">
        <f t="shared" si="2"/>
        <v>100%</v>
      </c>
      <c r="O139"/>
    </row>
    <row r="140" spans="1:15" s="50" customFormat="1" ht="80.25" customHeight="1" x14ac:dyDescent="0.25">
      <c r="A140" s="54" t="s">
        <v>647</v>
      </c>
      <c r="B140" s="56" t="s">
        <v>82</v>
      </c>
      <c r="C140" s="104" t="s">
        <v>648</v>
      </c>
      <c r="D140" s="48" t="s">
        <v>119</v>
      </c>
      <c r="E140" s="81" t="s">
        <v>649</v>
      </c>
      <c r="F140" s="88">
        <v>43889</v>
      </c>
      <c r="G140" s="31">
        <v>2164740</v>
      </c>
      <c r="H140" s="22" t="s">
        <v>650</v>
      </c>
      <c r="I140" s="82"/>
      <c r="J140" s="82"/>
      <c r="K140" s="94">
        <v>43891</v>
      </c>
      <c r="L140" s="47">
        <v>45351</v>
      </c>
      <c r="M140" s="48" t="str">
        <f t="shared" si="2"/>
        <v>21%</v>
      </c>
      <c r="O140"/>
    </row>
    <row r="141" spans="1:15" s="50" customFormat="1" ht="64.5" customHeight="1" x14ac:dyDescent="0.25">
      <c r="A141" s="54" t="s">
        <v>651</v>
      </c>
      <c r="B141" s="56" t="s">
        <v>82</v>
      </c>
      <c r="C141" s="104" t="s">
        <v>652</v>
      </c>
      <c r="D141" s="48" t="s">
        <v>653</v>
      </c>
      <c r="E141" s="81" t="s">
        <v>654</v>
      </c>
      <c r="F141" s="88">
        <v>43892</v>
      </c>
      <c r="G141" s="31">
        <v>2112462</v>
      </c>
      <c r="H141" s="22" t="s">
        <v>581</v>
      </c>
      <c r="I141" s="82"/>
      <c r="J141" s="82"/>
      <c r="K141" s="94">
        <v>43892</v>
      </c>
      <c r="L141" s="47">
        <v>44075</v>
      </c>
      <c r="M141" s="48" t="str">
        <f t="shared" si="2"/>
        <v>100%</v>
      </c>
      <c r="O141"/>
    </row>
    <row r="142" spans="1:15" s="50" customFormat="1" ht="75.75" customHeight="1" x14ac:dyDescent="0.25">
      <c r="A142" s="54" t="s">
        <v>655</v>
      </c>
      <c r="B142" s="56" t="s">
        <v>417</v>
      </c>
      <c r="C142" s="104" t="s">
        <v>656</v>
      </c>
      <c r="D142" s="48" t="s">
        <v>205</v>
      </c>
      <c r="E142" s="81" t="s">
        <v>657</v>
      </c>
      <c r="F142" s="88">
        <v>43892</v>
      </c>
      <c r="G142" s="31">
        <v>15000000</v>
      </c>
      <c r="H142" s="22" t="s">
        <v>212</v>
      </c>
      <c r="I142" s="58" t="s">
        <v>984</v>
      </c>
      <c r="J142" s="82"/>
      <c r="K142" s="94">
        <v>43893</v>
      </c>
      <c r="L142" s="47">
        <v>44014</v>
      </c>
      <c r="M142" s="48" t="str">
        <f t="shared" si="2"/>
        <v>100%</v>
      </c>
      <c r="O142"/>
    </row>
    <row r="143" spans="1:15" s="50" customFormat="1" ht="71.25" customHeight="1" x14ac:dyDescent="0.25">
      <c r="A143" s="54" t="s">
        <v>658</v>
      </c>
      <c r="B143" s="56" t="s">
        <v>124</v>
      </c>
      <c r="C143" s="104" t="s">
        <v>659</v>
      </c>
      <c r="D143" s="48" t="s">
        <v>660</v>
      </c>
      <c r="E143" s="81" t="s">
        <v>661</v>
      </c>
      <c r="F143" s="88">
        <v>43893</v>
      </c>
      <c r="G143" s="31">
        <v>6926897078</v>
      </c>
      <c r="H143" s="22" t="s">
        <v>610</v>
      </c>
      <c r="I143" s="82"/>
      <c r="J143" s="82"/>
      <c r="K143" s="94">
        <v>43893</v>
      </c>
      <c r="L143" s="47">
        <v>44196</v>
      </c>
      <c r="M143" s="48" t="str">
        <f t="shared" si="2"/>
        <v>100%</v>
      </c>
      <c r="O143"/>
    </row>
    <row r="144" spans="1:15" s="50" customFormat="1" ht="72.75" customHeight="1" x14ac:dyDescent="0.25">
      <c r="A144" s="54" t="s">
        <v>662</v>
      </c>
      <c r="B144" s="56" t="s">
        <v>663</v>
      </c>
      <c r="C144" s="104" t="s">
        <v>664</v>
      </c>
      <c r="D144" s="48" t="s">
        <v>665</v>
      </c>
      <c r="E144" s="81" t="s">
        <v>666</v>
      </c>
      <c r="F144" s="88">
        <v>43893</v>
      </c>
      <c r="G144" s="31">
        <v>58300000</v>
      </c>
      <c r="H144" s="22" t="s">
        <v>667</v>
      </c>
      <c r="I144" s="82"/>
      <c r="J144" s="82"/>
      <c r="K144" s="94">
        <v>43894</v>
      </c>
      <c r="L144" s="47">
        <v>44196</v>
      </c>
      <c r="M144" s="48" t="str">
        <f t="shared" si="2"/>
        <v>100%</v>
      </c>
      <c r="O144"/>
    </row>
    <row r="145" spans="1:15" s="50" customFormat="1" ht="129" customHeight="1" x14ac:dyDescent="0.25">
      <c r="A145" s="54" t="s">
        <v>668</v>
      </c>
      <c r="B145" s="56" t="s">
        <v>124</v>
      </c>
      <c r="C145" s="104" t="s">
        <v>669</v>
      </c>
      <c r="D145" s="48" t="s">
        <v>660</v>
      </c>
      <c r="E145" s="81" t="s">
        <v>670</v>
      </c>
      <c r="F145" s="88">
        <v>43893</v>
      </c>
      <c r="G145" s="31">
        <v>16009245206</v>
      </c>
      <c r="H145" s="22" t="s">
        <v>610</v>
      </c>
      <c r="I145" s="82" t="s">
        <v>1385</v>
      </c>
      <c r="J145" s="82"/>
      <c r="K145" s="94">
        <v>43893</v>
      </c>
      <c r="L145" s="47">
        <v>44227</v>
      </c>
      <c r="M145" s="48" t="str">
        <f t="shared" si="2"/>
        <v>91%</v>
      </c>
      <c r="O145"/>
    </row>
    <row r="146" spans="1:15" s="50" customFormat="1" ht="80.25" customHeight="1" x14ac:dyDescent="0.25">
      <c r="A146" s="54" t="s">
        <v>671</v>
      </c>
      <c r="B146" s="56" t="s">
        <v>462</v>
      </c>
      <c r="C146" s="104" t="s">
        <v>672</v>
      </c>
      <c r="D146" s="48" t="s">
        <v>192</v>
      </c>
      <c r="E146" s="81" t="s">
        <v>673</v>
      </c>
      <c r="F146" s="88">
        <v>43894</v>
      </c>
      <c r="G146" s="31">
        <v>700648200</v>
      </c>
      <c r="H146" s="22" t="s">
        <v>64</v>
      </c>
      <c r="I146" s="82"/>
      <c r="J146" s="82"/>
      <c r="K146" s="94">
        <v>43895</v>
      </c>
      <c r="L146" s="47">
        <v>44169</v>
      </c>
      <c r="M146" s="48" t="str">
        <f t="shared" si="2"/>
        <v>100%</v>
      </c>
      <c r="O146"/>
    </row>
    <row r="147" spans="1:15" s="50" customFormat="1" ht="93" customHeight="1" x14ac:dyDescent="0.25">
      <c r="A147" s="54" t="s">
        <v>674</v>
      </c>
      <c r="B147" s="56" t="s">
        <v>675</v>
      </c>
      <c r="C147" s="104" t="s">
        <v>676</v>
      </c>
      <c r="D147" s="48" t="s">
        <v>677</v>
      </c>
      <c r="E147" s="81" t="s">
        <v>678</v>
      </c>
      <c r="F147" s="88">
        <v>43894</v>
      </c>
      <c r="G147" s="31">
        <v>70000000</v>
      </c>
      <c r="H147" s="22" t="s">
        <v>679</v>
      </c>
      <c r="I147" s="82"/>
      <c r="J147" s="82"/>
      <c r="K147" s="94">
        <v>43896</v>
      </c>
      <c r="L147" s="47">
        <v>44196</v>
      </c>
      <c r="M147" s="48" t="str">
        <f t="shared" si="2"/>
        <v>100%</v>
      </c>
      <c r="O147"/>
    </row>
    <row r="148" spans="1:15" s="50" customFormat="1" ht="135" customHeight="1" x14ac:dyDescent="0.25">
      <c r="A148" s="54" t="s">
        <v>680</v>
      </c>
      <c r="B148" s="56" t="s">
        <v>583</v>
      </c>
      <c r="C148" s="104" t="s">
        <v>681</v>
      </c>
      <c r="D148" s="48" t="s">
        <v>66</v>
      </c>
      <c r="E148" s="81" t="s">
        <v>682</v>
      </c>
      <c r="F148" s="88">
        <v>43895</v>
      </c>
      <c r="G148" s="31">
        <v>6991169341</v>
      </c>
      <c r="H148" s="22" t="s">
        <v>683</v>
      </c>
      <c r="I148" s="58" t="s">
        <v>1388</v>
      </c>
      <c r="J148" s="82"/>
      <c r="K148" s="94">
        <v>43896</v>
      </c>
      <c r="L148" s="47">
        <v>44255</v>
      </c>
      <c r="M148" s="48" t="str">
        <f t="shared" si="2"/>
        <v>84%</v>
      </c>
      <c r="O148"/>
    </row>
    <row r="149" spans="1:15" s="50" customFormat="1" ht="85.5" customHeight="1" x14ac:dyDescent="0.25">
      <c r="A149" s="54" t="s">
        <v>684</v>
      </c>
      <c r="B149" s="56" t="s">
        <v>124</v>
      </c>
      <c r="C149" s="104" t="s">
        <v>685</v>
      </c>
      <c r="D149" s="48" t="s">
        <v>686</v>
      </c>
      <c r="E149" s="81" t="s">
        <v>687</v>
      </c>
      <c r="F149" s="88">
        <v>43899</v>
      </c>
      <c r="G149" s="31">
        <v>48375000</v>
      </c>
      <c r="H149" s="22" t="s">
        <v>688</v>
      </c>
      <c r="I149" s="82"/>
      <c r="J149" s="82"/>
      <c r="K149" s="94">
        <v>43900</v>
      </c>
      <c r="L149" s="47">
        <v>44196</v>
      </c>
      <c r="M149" s="48" t="str">
        <f t="shared" si="2"/>
        <v>100%</v>
      </c>
      <c r="O149"/>
    </row>
    <row r="150" spans="1:15" s="50" customFormat="1" ht="86.25" customHeight="1" x14ac:dyDescent="0.25">
      <c r="A150" s="54" t="s">
        <v>689</v>
      </c>
      <c r="B150" s="56" t="s">
        <v>244</v>
      </c>
      <c r="C150" s="104" t="s">
        <v>690</v>
      </c>
      <c r="D150" s="48" t="s">
        <v>691</v>
      </c>
      <c r="E150" s="81" t="s">
        <v>692</v>
      </c>
      <c r="F150" s="88">
        <v>43899</v>
      </c>
      <c r="G150" s="31">
        <v>33250000</v>
      </c>
      <c r="H150" s="22" t="s">
        <v>693</v>
      </c>
      <c r="I150" s="82"/>
      <c r="J150" s="82"/>
      <c r="K150" s="94">
        <v>43899</v>
      </c>
      <c r="L150" s="47">
        <v>44188</v>
      </c>
      <c r="M150" s="48" t="str">
        <f t="shared" si="2"/>
        <v>100%</v>
      </c>
      <c r="O150"/>
    </row>
    <row r="151" spans="1:15" s="50" customFormat="1" ht="64.5" customHeight="1" x14ac:dyDescent="0.25">
      <c r="A151" s="54" t="s">
        <v>694</v>
      </c>
      <c r="B151" s="56" t="s">
        <v>93</v>
      </c>
      <c r="C151" s="104" t="s">
        <v>127</v>
      </c>
      <c r="D151" s="48" t="s">
        <v>126</v>
      </c>
      <c r="E151" s="81" t="s">
        <v>695</v>
      </c>
      <c r="F151" s="88">
        <v>43899</v>
      </c>
      <c r="G151" s="31">
        <v>410633300</v>
      </c>
      <c r="H151" s="22" t="s">
        <v>696</v>
      </c>
      <c r="I151" s="82"/>
      <c r="J151" s="82"/>
      <c r="K151" s="94">
        <v>43901</v>
      </c>
      <c r="L151" s="47">
        <v>44196</v>
      </c>
      <c r="M151" s="48" t="str">
        <f t="shared" si="2"/>
        <v>100%</v>
      </c>
      <c r="O151"/>
    </row>
    <row r="152" spans="1:15" s="50" customFormat="1" ht="84" customHeight="1" x14ac:dyDescent="0.25">
      <c r="A152" s="54" t="s">
        <v>697</v>
      </c>
      <c r="B152" s="56" t="s">
        <v>82</v>
      </c>
      <c r="C152" s="104" t="s">
        <v>698</v>
      </c>
      <c r="D152" s="48" t="s">
        <v>209</v>
      </c>
      <c r="E152" s="81" t="s">
        <v>699</v>
      </c>
      <c r="F152" s="88">
        <v>43901</v>
      </c>
      <c r="G152" s="31">
        <v>3971412</v>
      </c>
      <c r="H152" s="22" t="s">
        <v>581</v>
      </c>
      <c r="I152" s="82"/>
      <c r="J152" s="82"/>
      <c r="K152" s="94">
        <v>43901</v>
      </c>
      <c r="L152" s="47">
        <v>44084</v>
      </c>
      <c r="M152" s="48" t="str">
        <f t="shared" si="2"/>
        <v>100%</v>
      </c>
      <c r="O152"/>
    </row>
    <row r="153" spans="1:15" s="50" customFormat="1" ht="81" customHeight="1" x14ac:dyDescent="0.25">
      <c r="A153" s="54" t="s">
        <v>700</v>
      </c>
      <c r="B153" s="56" t="s">
        <v>462</v>
      </c>
      <c r="C153" s="104" t="s">
        <v>701</v>
      </c>
      <c r="D153" s="48" t="s">
        <v>225</v>
      </c>
      <c r="E153" s="81" t="s">
        <v>702</v>
      </c>
      <c r="F153" s="88">
        <v>43901</v>
      </c>
      <c r="G153" s="31">
        <v>1628700000</v>
      </c>
      <c r="H153" s="22" t="s">
        <v>703</v>
      </c>
      <c r="I153" s="82"/>
      <c r="J153" s="82"/>
      <c r="K153" s="94">
        <v>43903</v>
      </c>
      <c r="L153" s="47">
        <v>44165</v>
      </c>
      <c r="M153" s="48" t="str">
        <f t="shared" si="2"/>
        <v>100%</v>
      </c>
      <c r="O153"/>
    </row>
    <row r="154" spans="1:15" s="50" customFormat="1" ht="81" customHeight="1" x14ac:dyDescent="0.25">
      <c r="A154" s="54" t="s">
        <v>704</v>
      </c>
      <c r="B154" s="56" t="s">
        <v>462</v>
      </c>
      <c r="C154" s="104" t="s">
        <v>705</v>
      </c>
      <c r="D154" s="48" t="s">
        <v>185</v>
      </c>
      <c r="E154" s="81" t="s">
        <v>706</v>
      </c>
      <c r="F154" s="88">
        <v>43901</v>
      </c>
      <c r="G154" s="31">
        <v>140705399</v>
      </c>
      <c r="H154" s="22" t="s">
        <v>217</v>
      </c>
      <c r="I154" s="82"/>
      <c r="J154" s="82"/>
      <c r="K154" s="94">
        <v>43907</v>
      </c>
      <c r="L154" s="47">
        <v>44196</v>
      </c>
      <c r="M154" s="48" t="str">
        <f t="shared" si="2"/>
        <v>100%</v>
      </c>
      <c r="O154"/>
    </row>
    <row r="155" spans="1:15" s="50" customFormat="1" ht="83.25" customHeight="1" x14ac:dyDescent="0.25">
      <c r="A155" s="54" t="s">
        <v>707</v>
      </c>
      <c r="B155" s="56" t="s">
        <v>462</v>
      </c>
      <c r="C155" s="104" t="s">
        <v>708</v>
      </c>
      <c r="D155" s="48"/>
      <c r="E155" s="81" t="s">
        <v>709</v>
      </c>
      <c r="F155" s="88">
        <v>43901</v>
      </c>
      <c r="G155" s="31">
        <v>75075000</v>
      </c>
      <c r="H155" s="22" t="s">
        <v>289</v>
      </c>
      <c r="I155" s="82"/>
      <c r="J155" s="82"/>
      <c r="K155" s="94">
        <v>43902</v>
      </c>
      <c r="L155" s="47">
        <v>43916</v>
      </c>
      <c r="M155" s="48" t="str">
        <f t="shared" si="2"/>
        <v>100%</v>
      </c>
      <c r="O155"/>
    </row>
    <row r="156" spans="1:15" s="50" customFormat="1" ht="89.25" customHeight="1" x14ac:dyDescent="0.25">
      <c r="A156" s="54" t="s">
        <v>710</v>
      </c>
      <c r="B156" s="56" t="s">
        <v>490</v>
      </c>
      <c r="C156" s="104" t="s">
        <v>711</v>
      </c>
      <c r="D156" s="48" t="s">
        <v>712</v>
      </c>
      <c r="E156" s="81" t="s">
        <v>713</v>
      </c>
      <c r="F156" s="88">
        <v>43903</v>
      </c>
      <c r="G156" s="31">
        <v>45600000</v>
      </c>
      <c r="H156" s="22" t="s">
        <v>714</v>
      </c>
      <c r="I156" s="82"/>
      <c r="J156" s="82"/>
      <c r="K156" s="94">
        <v>43907</v>
      </c>
      <c r="L156" s="47">
        <v>44196</v>
      </c>
      <c r="M156" s="48" t="str">
        <f t="shared" ref="M156:M219" si="3">IF((ROUND((($N$2-$K156)/(EDATE($L156,0)-$K156)*100),2))&gt;100,"100%",CONCATENATE((ROUND((($N$2-$K156)/(EDATE($L156,0)-$K156)*100),0)),"%"))</f>
        <v>100%</v>
      </c>
      <c r="O156"/>
    </row>
    <row r="157" spans="1:15" s="50" customFormat="1" ht="90.75" customHeight="1" x14ac:dyDescent="0.25">
      <c r="A157" s="54" t="s">
        <v>715</v>
      </c>
      <c r="B157" s="56" t="s">
        <v>490</v>
      </c>
      <c r="C157" s="104" t="s">
        <v>716</v>
      </c>
      <c r="D157" s="48" t="s">
        <v>717</v>
      </c>
      <c r="E157" s="81" t="s">
        <v>718</v>
      </c>
      <c r="F157" s="88">
        <v>43903</v>
      </c>
      <c r="G157" s="31">
        <v>45600000</v>
      </c>
      <c r="H157" s="22" t="s">
        <v>714</v>
      </c>
      <c r="I157" s="82"/>
      <c r="J157" s="82"/>
      <c r="K157" s="94">
        <v>43907</v>
      </c>
      <c r="L157" s="47">
        <v>44196</v>
      </c>
      <c r="M157" s="48" t="str">
        <f t="shared" si="3"/>
        <v>100%</v>
      </c>
      <c r="O157"/>
    </row>
    <row r="158" spans="1:15" s="50" customFormat="1" ht="85.5" customHeight="1" x14ac:dyDescent="0.25">
      <c r="A158" s="54" t="s">
        <v>719</v>
      </c>
      <c r="B158" s="56" t="s">
        <v>244</v>
      </c>
      <c r="C158" s="104" t="s">
        <v>720</v>
      </c>
      <c r="D158" s="48" t="s">
        <v>721</v>
      </c>
      <c r="E158" s="81" t="s">
        <v>722</v>
      </c>
      <c r="F158" s="88">
        <v>43904</v>
      </c>
      <c r="G158" s="31">
        <v>42750000</v>
      </c>
      <c r="H158" s="22" t="s">
        <v>693</v>
      </c>
      <c r="I158" s="82"/>
      <c r="J158" s="82"/>
      <c r="K158" s="94">
        <v>43906</v>
      </c>
      <c r="L158" s="47">
        <v>44195</v>
      </c>
      <c r="M158" s="48" t="str">
        <f t="shared" si="3"/>
        <v>100%</v>
      </c>
      <c r="O158"/>
    </row>
    <row r="159" spans="1:15" s="50" customFormat="1" ht="58.5" customHeight="1" x14ac:dyDescent="0.25">
      <c r="A159" s="54" t="s">
        <v>723</v>
      </c>
      <c r="B159" s="56" t="s">
        <v>113</v>
      </c>
      <c r="C159" s="104" t="s">
        <v>724</v>
      </c>
      <c r="D159" s="48" t="s">
        <v>725</v>
      </c>
      <c r="E159" s="81" t="s">
        <v>726</v>
      </c>
      <c r="F159" s="88">
        <v>43904</v>
      </c>
      <c r="G159" s="31">
        <v>45600000</v>
      </c>
      <c r="H159" s="22" t="s">
        <v>714</v>
      </c>
      <c r="I159" s="82"/>
      <c r="J159" s="82"/>
      <c r="K159" s="94">
        <v>43907</v>
      </c>
      <c r="L159" s="47">
        <v>44196</v>
      </c>
      <c r="M159" s="48" t="str">
        <f t="shared" si="3"/>
        <v>100%</v>
      </c>
      <c r="O159"/>
    </row>
    <row r="160" spans="1:15" s="50" customFormat="1" ht="75.75" customHeight="1" x14ac:dyDescent="0.25">
      <c r="A160" s="54" t="s">
        <v>727</v>
      </c>
      <c r="B160" s="56" t="s">
        <v>490</v>
      </c>
      <c r="C160" s="104" t="s">
        <v>728</v>
      </c>
      <c r="D160" s="48" t="s">
        <v>729</v>
      </c>
      <c r="E160" s="81" t="s">
        <v>730</v>
      </c>
      <c r="F160" s="88">
        <v>43904</v>
      </c>
      <c r="G160" s="31">
        <v>45600000</v>
      </c>
      <c r="H160" s="22" t="s">
        <v>714</v>
      </c>
      <c r="I160" s="82"/>
      <c r="J160" s="82"/>
      <c r="K160" s="94">
        <v>43907</v>
      </c>
      <c r="L160" s="47">
        <v>44196</v>
      </c>
      <c r="M160" s="48" t="str">
        <f t="shared" si="3"/>
        <v>100%</v>
      </c>
      <c r="O160"/>
    </row>
    <row r="161" spans="1:15" s="50" customFormat="1" ht="86.25" customHeight="1" x14ac:dyDescent="0.25">
      <c r="A161" s="54" t="s">
        <v>731</v>
      </c>
      <c r="B161" s="56" t="s">
        <v>490</v>
      </c>
      <c r="C161" s="104" t="s">
        <v>732</v>
      </c>
      <c r="D161" s="48" t="s">
        <v>733</v>
      </c>
      <c r="E161" s="81" t="s">
        <v>713</v>
      </c>
      <c r="F161" s="88">
        <v>43904</v>
      </c>
      <c r="G161" s="31">
        <v>45600000</v>
      </c>
      <c r="H161" s="22" t="s">
        <v>714</v>
      </c>
      <c r="I161" s="82"/>
      <c r="J161" s="82"/>
      <c r="K161" s="94">
        <v>43907</v>
      </c>
      <c r="L161" s="47">
        <v>44196</v>
      </c>
      <c r="M161" s="48" t="str">
        <f t="shared" si="3"/>
        <v>100%</v>
      </c>
      <c r="O161"/>
    </row>
    <row r="162" spans="1:15" s="50" customFormat="1" ht="90.75" customHeight="1" x14ac:dyDescent="0.25">
      <c r="A162" s="54" t="s">
        <v>734</v>
      </c>
      <c r="B162" s="56" t="s">
        <v>490</v>
      </c>
      <c r="C162" s="104" t="s">
        <v>735</v>
      </c>
      <c r="D162" s="48" t="s">
        <v>204</v>
      </c>
      <c r="E162" s="81" t="s">
        <v>736</v>
      </c>
      <c r="F162" s="88">
        <v>43904</v>
      </c>
      <c r="G162" s="31">
        <v>35625000</v>
      </c>
      <c r="H162" s="22" t="s">
        <v>714</v>
      </c>
      <c r="I162" s="82"/>
      <c r="J162" s="82"/>
      <c r="K162" s="94">
        <v>43907</v>
      </c>
      <c r="L162" s="47">
        <v>44196</v>
      </c>
      <c r="M162" s="48" t="str">
        <f t="shared" si="3"/>
        <v>100%</v>
      </c>
      <c r="O162"/>
    </row>
    <row r="163" spans="1:15" s="50" customFormat="1" ht="97.5" customHeight="1" x14ac:dyDescent="0.25">
      <c r="A163" s="54" t="s">
        <v>737</v>
      </c>
      <c r="B163" s="56" t="s">
        <v>490</v>
      </c>
      <c r="C163" s="104" t="s">
        <v>738</v>
      </c>
      <c r="D163" s="48" t="s">
        <v>739</v>
      </c>
      <c r="E163" s="81" t="s">
        <v>740</v>
      </c>
      <c r="F163" s="88">
        <v>43906</v>
      </c>
      <c r="G163" s="31">
        <v>45600000</v>
      </c>
      <c r="H163" s="22" t="s">
        <v>714</v>
      </c>
      <c r="I163" s="82"/>
      <c r="J163" s="82"/>
      <c r="K163" s="94">
        <v>43907</v>
      </c>
      <c r="L163" s="47">
        <v>44196</v>
      </c>
      <c r="M163" s="48" t="str">
        <f t="shared" si="3"/>
        <v>100%</v>
      </c>
      <c r="O163"/>
    </row>
    <row r="164" spans="1:15" s="50" customFormat="1" ht="90.75" customHeight="1" x14ac:dyDescent="0.25">
      <c r="A164" s="54" t="s">
        <v>741</v>
      </c>
      <c r="B164" s="56" t="s">
        <v>490</v>
      </c>
      <c r="C164" s="104" t="s">
        <v>742</v>
      </c>
      <c r="D164" s="48" t="s">
        <v>743</v>
      </c>
      <c r="E164" s="81" t="s">
        <v>713</v>
      </c>
      <c r="F164" s="88">
        <v>43877</v>
      </c>
      <c r="G164" s="31">
        <v>45600000</v>
      </c>
      <c r="H164" s="22" t="s">
        <v>714</v>
      </c>
      <c r="I164" s="82"/>
      <c r="J164" s="82"/>
      <c r="K164" s="94">
        <v>43907</v>
      </c>
      <c r="L164" s="47">
        <v>44196</v>
      </c>
      <c r="M164" s="48" t="str">
        <f t="shared" si="3"/>
        <v>100%</v>
      </c>
      <c r="O164"/>
    </row>
    <row r="165" spans="1:15" s="50" customFormat="1" ht="87.75" customHeight="1" x14ac:dyDescent="0.25">
      <c r="A165" s="54" t="s">
        <v>744</v>
      </c>
      <c r="B165" s="56" t="s">
        <v>567</v>
      </c>
      <c r="C165" s="104" t="s">
        <v>745</v>
      </c>
      <c r="D165" s="48" t="s">
        <v>746</v>
      </c>
      <c r="E165" s="81" t="s">
        <v>713</v>
      </c>
      <c r="F165" s="88">
        <v>43906</v>
      </c>
      <c r="G165" s="31">
        <v>780000000</v>
      </c>
      <c r="H165" s="22" t="s">
        <v>747</v>
      </c>
      <c r="I165" s="82"/>
      <c r="J165" s="82"/>
      <c r="K165" s="94">
        <v>43907</v>
      </c>
      <c r="L165" s="47">
        <v>44187</v>
      </c>
      <c r="M165" s="48" t="str">
        <f t="shared" si="3"/>
        <v>100%</v>
      </c>
      <c r="O165"/>
    </row>
    <row r="166" spans="1:15" s="50" customFormat="1" ht="69.75" customHeight="1" x14ac:dyDescent="0.25">
      <c r="A166" s="54" t="s">
        <v>748</v>
      </c>
      <c r="B166" s="56" t="s">
        <v>490</v>
      </c>
      <c r="C166" s="104" t="s">
        <v>749</v>
      </c>
      <c r="D166" s="48" t="s">
        <v>200</v>
      </c>
      <c r="E166" s="81" t="s">
        <v>750</v>
      </c>
      <c r="F166" s="88">
        <v>43906</v>
      </c>
      <c r="G166" s="31">
        <v>45600000</v>
      </c>
      <c r="H166" s="22" t="s">
        <v>714</v>
      </c>
      <c r="I166" s="82"/>
      <c r="J166" s="82"/>
      <c r="K166" s="94">
        <v>43907</v>
      </c>
      <c r="L166" s="47">
        <v>44196</v>
      </c>
      <c r="M166" s="48" t="str">
        <f t="shared" si="3"/>
        <v>100%</v>
      </c>
      <c r="O166"/>
    </row>
    <row r="167" spans="1:15" s="50" customFormat="1" ht="74.25" customHeight="1" x14ac:dyDescent="0.25">
      <c r="A167" s="54" t="s">
        <v>751</v>
      </c>
      <c r="B167" s="56" t="s">
        <v>244</v>
      </c>
      <c r="C167" s="104" t="s">
        <v>243</v>
      </c>
      <c r="D167" s="48" t="s">
        <v>262</v>
      </c>
      <c r="E167" s="81" t="s">
        <v>752</v>
      </c>
      <c r="F167" s="88">
        <v>43906</v>
      </c>
      <c r="G167" s="31">
        <v>513375867</v>
      </c>
      <c r="H167" s="21" t="s">
        <v>753</v>
      </c>
      <c r="I167" s="82"/>
      <c r="J167" s="82"/>
      <c r="K167" s="94">
        <v>43907</v>
      </c>
      <c r="L167" s="47">
        <v>44196</v>
      </c>
      <c r="M167" s="48" t="str">
        <f t="shared" si="3"/>
        <v>100%</v>
      </c>
      <c r="O167"/>
    </row>
    <row r="168" spans="1:15" s="50" customFormat="1" ht="86.25" customHeight="1" x14ac:dyDescent="0.25">
      <c r="A168" s="54" t="s">
        <v>754</v>
      </c>
      <c r="B168" s="56" t="s">
        <v>490</v>
      </c>
      <c r="C168" s="104" t="s">
        <v>755</v>
      </c>
      <c r="D168" s="48" t="s">
        <v>206</v>
      </c>
      <c r="E168" s="81" t="s">
        <v>756</v>
      </c>
      <c r="F168" s="88">
        <v>43906</v>
      </c>
      <c r="G168" s="31">
        <v>35625000</v>
      </c>
      <c r="H168" s="22" t="s">
        <v>714</v>
      </c>
      <c r="I168" s="82"/>
      <c r="J168" s="82"/>
      <c r="K168" s="94">
        <v>43907</v>
      </c>
      <c r="L168" s="47">
        <v>44196</v>
      </c>
      <c r="M168" s="48" t="str">
        <f t="shared" si="3"/>
        <v>100%</v>
      </c>
      <c r="O168"/>
    </row>
    <row r="169" spans="1:15" s="50" customFormat="1" ht="66" customHeight="1" x14ac:dyDescent="0.25">
      <c r="A169" s="54" t="s">
        <v>757</v>
      </c>
      <c r="B169" s="56" t="s">
        <v>244</v>
      </c>
      <c r="C169" s="104" t="s">
        <v>758</v>
      </c>
      <c r="D169" s="48" t="s">
        <v>125</v>
      </c>
      <c r="E169" s="81" t="s">
        <v>759</v>
      </c>
      <c r="F169" s="88">
        <v>43908</v>
      </c>
      <c r="G169" s="31">
        <v>1550000000</v>
      </c>
      <c r="H169" s="22" t="s">
        <v>218</v>
      </c>
      <c r="I169" s="82"/>
      <c r="J169" s="82"/>
      <c r="K169" s="94">
        <v>43909</v>
      </c>
      <c r="L169" s="47">
        <v>44196</v>
      </c>
      <c r="M169" s="48" t="str">
        <f t="shared" si="3"/>
        <v>100%</v>
      </c>
      <c r="O169"/>
    </row>
    <row r="170" spans="1:15" s="50" customFormat="1" ht="66.75" customHeight="1" x14ac:dyDescent="0.25">
      <c r="A170" s="54" t="s">
        <v>760</v>
      </c>
      <c r="B170" s="56" t="s">
        <v>113</v>
      </c>
      <c r="C170" s="104" t="s">
        <v>761</v>
      </c>
      <c r="D170" s="48" t="s">
        <v>253</v>
      </c>
      <c r="E170" s="81" t="s">
        <v>762</v>
      </c>
      <c r="F170" s="88">
        <v>43909</v>
      </c>
      <c r="G170" s="31">
        <v>5244187</v>
      </c>
      <c r="H170" s="22" t="s">
        <v>763</v>
      </c>
      <c r="I170" s="82"/>
      <c r="J170" s="82"/>
      <c r="K170" s="94">
        <v>43910</v>
      </c>
      <c r="L170" s="47">
        <v>44196</v>
      </c>
      <c r="M170" s="48" t="str">
        <f t="shared" si="3"/>
        <v>100%</v>
      </c>
      <c r="O170"/>
    </row>
    <row r="171" spans="1:15" s="50" customFormat="1" ht="81" customHeight="1" x14ac:dyDescent="0.25">
      <c r="A171" s="54" t="s">
        <v>764</v>
      </c>
      <c r="B171" s="56" t="s">
        <v>124</v>
      </c>
      <c r="C171" s="104" t="s">
        <v>765</v>
      </c>
      <c r="D171" s="48" t="s">
        <v>766</v>
      </c>
      <c r="E171" s="81" t="s">
        <v>767</v>
      </c>
      <c r="F171" s="88">
        <v>43909</v>
      </c>
      <c r="G171" s="31">
        <v>31500000</v>
      </c>
      <c r="H171" s="22" t="s">
        <v>763</v>
      </c>
      <c r="I171" s="82"/>
      <c r="J171" s="82"/>
      <c r="K171" s="94">
        <v>43909</v>
      </c>
      <c r="L171" s="47">
        <v>44196</v>
      </c>
      <c r="M171" s="48" t="str">
        <f t="shared" si="3"/>
        <v>100%</v>
      </c>
      <c r="O171"/>
    </row>
    <row r="172" spans="1:15" s="50" customFormat="1" ht="63.75" customHeight="1" x14ac:dyDescent="0.25">
      <c r="A172" s="54" t="s">
        <v>768</v>
      </c>
      <c r="B172" s="56" t="s">
        <v>244</v>
      </c>
      <c r="C172" s="104" t="s">
        <v>769</v>
      </c>
      <c r="D172" s="48" t="s">
        <v>202</v>
      </c>
      <c r="E172" s="81" t="s">
        <v>770</v>
      </c>
      <c r="F172" s="88">
        <v>43910</v>
      </c>
      <c r="G172" s="31">
        <v>1800000000</v>
      </c>
      <c r="H172" s="22" t="s">
        <v>771</v>
      </c>
      <c r="I172" s="82"/>
      <c r="J172" s="82"/>
      <c r="K172" s="94">
        <v>43910</v>
      </c>
      <c r="L172" s="47">
        <v>44154</v>
      </c>
      <c r="M172" s="48" t="str">
        <f t="shared" si="3"/>
        <v>100%</v>
      </c>
      <c r="O172"/>
    </row>
    <row r="173" spans="1:15" s="50" customFormat="1" ht="75" customHeight="1" x14ac:dyDescent="0.25">
      <c r="A173" s="54" t="s">
        <v>772</v>
      </c>
      <c r="B173" s="56" t="s">
        <v>82</v>
      </c>
      <c r="C173" s="104" t="s">
        <v>439</v>
      </c>
      <c r="D173" s="48" t="s">
        <v>440</v>
      </c>
      <c r="E173" s="81" t="s">
        <v>773</v>
      </c>
      <c r="F173" s="88">
        <v>43910</v>
      </c>
      <c r="G173" s="31">
        <v>990000000</v>
      </c>
      <c r="H173" s="22" t="s">
        <v>65</v>
      </c>
      <c r="I173" s="58" t="s">
        <v>1030</v>
      </c>
      <c r="J173" s="82"/>
      <c r="K173" s="94">
        <v>43910</v>
      </c>
      <c r="L173" s="47">
        <v>44196</v>
      </c>
      <c r="M173" s="48" t="str">
        <f t="shared" si="3"/>
        <v>100%</v>
      </c>
      <c r="O173"/>
    </row>
    <row r="174" spans="1:15" s="50" customFormat="1" ht="83.25" customHeight="1" x14ac:dyDescent="0.25">
      <c r="A174" s="54" t="s">
        <v>774</v>
      </c>
      <c r="B174" s="56" t="s">
        <v>417</v>
      </c>
      <c r="C174" s="104" t="s">
        <v>775</v>
      </c>
      <c r="D174" s="48" t="s">
        <v>210</v>
      </c>
      <c r="E174" s="81" t="s">
        <v>776</v>
      </c>
      <c r="F174" s="88">
        <v>43915</v>
      </c>
      <c r="G174" s="31">
        <v>1600000</v>
      </c>
      <c r="H174" s="22" t="s">
        <v>64</v>
      </c>
      <c r="I174" s="82"/>
      <c r="J174" s="82"/>
      <c r="K174" s="94">
        <v>43917</v>
      </c>
      <c r="L174" s="47">
        <v>44191</v>
      </c>
      <c r="M174" s="48" t="str">
        <f t="shared" si="3"/>
        <v>100%</v>
      </c>
      <c r="O174"/>
    </row>
    <row r="175" spans="1:15" s="50" customFormat="1" ht="62.25" customHeight="1" x14ac:dyDescent="0.25">
      <c r="A175" s="177" t="s">
        <v>806</v>
      </c>
      <c r="B175" s="177"/>
      <c r="C175" s="177"/>
      <c r="D175" s="177"/>
      <c r="E175" s="177"/>
      <c r="F175" s="177"/>
      <c r="G175" s="177"/>
      <c r="H175" s="177"/>
      <c r="I175" s="177"/>
      <c r="J175" s="177"/>
      <c r="K175" s="177"/>
      <c r="L175" s="177"/>
      <c r="M175" s="177"/>
      <c r="O175"/>
    </row>
    <row r="176" spans="1:15" s="50" customFormat="1" ht="102.75" customHeight="1" x14ac:dyDescent="0.25">
      <c r="A176" s="39" t="s">
        <v>0</v>
      </c>
      <c r="B176" s="39" t="s">
        <v>5</v>
      </c>
      <c r="C176" s="39" t="s">
        <v>1</v>
      </c>
      <c r="D176" s="39" t="s">
        <v>6</v>
      </c>
      <c r="E176" s="39" t="s">
        <v>27</v>
      </c>
      <c r="F176" s="39" t="s">
        <v>28</v>
      </c>
      <c r="G176" s="39" t="s">
        <v>7</v>
      </c>
      <c r="H176" s="39" t="s">
        <v>26</v>
      </c>
      <c r="I176" s="39" t="s">
        <v>31</v>
      </c>
      <c r="J176" s="39" t="s">
        <v>30</v>
      </c>
      <c r="K176" s="39" t="s">
        <v>2</v>
      </c>
      <c r="L176" s="39" t="s">
        <v>3</v>
      </c>
      <c r="M176" s="79" t="s">
        <v>29</v>
      </c>
      <c r="N176" s="78">
        <v>44195</v>
      </c>
      <c r="O176"/>
    </row>
    <row r="177" spans="1:15" s="50" customFormat="1" ht="69" customHeight="1" x14ac:dyDescent="0.25">
      <c r="A177" s="21" t="s">
        <v>777</v>
      </c>
      <c r="B177" s="21" t="s">
        <v>462</v>
      </c>
      <c r="C177" s="21" t="s">
        <v>778</v>
      </c>
      <c r="D177" s="21" t="s">
        <v>779</v>
      </c>
      <c r="E177" s="81" t="s">
        <v>780</v>
      </c>
      <c r="F177" s="88">
        <v>43915</v>
      </c>
      <c r="G177" s="21">
        <v>8205422520</v>
      </c>
      <c r="H177" s="21" t="s">
        <v>64</v>
      </c>
      <c r="I177" s="21"/>
      <c r="J177" s="21"/>
      <c r="K177" s="94">
        <v>43922</v>
      </c>
      <c r="L177" s="47">
        <v>44196</v>
      </c>
      <c r="M177" s="21" t="str">
        <f t="shared" si="3"/>
        <v>100%</v>
      </c>
      <c r="O177"/>
    </row>
    <row r="178" spans="1:15" s="50" customFormat="1" ht="75.75" customHeight="1" x14ac:dyDescent="0.25">
      <c r="A178" s="21" t="s">
        <v>781</v>
      </c>
      <c r="B178" s="21" t="s">
        <v>82</v>
      </c>
      <c r="C178" s="21" t="s">
        <v>238</v>
      </c>
      <c r="D178" s="21" t="s">
        <v>782</v>
      </c>
      <c r="E178" s="81" t="s">
        <v>783</v>
      </c>
      <c r="F178" s="88">
        <v>43915</v>
      </c>
      <c r="G178" s="21">
        <v>2921408293</v>
      </c>
      <c r="H178" s="21" t="s">
        <v>64</v>
      </c>
      <c r="I178" s="21"/>
      <c r="J178" s="21"/>
      <c r="K178" s="94">
        <v>43922</v>
      </c>
      <c r="L178" s="47">
        <v>44196</v>
      </c>
      <c r="M178" s="21" t="str">
        <f t="shared" si="3"/>
        <v>100%</v>
      </c>
      <c r="O178"/>
    </row>
    <row r="179" spans="1:15" s="50" customFormat="1" ht="72.75" customHeight="1" x14ac:dyDescent="0.25">
      <c r="A179" s="21" t="s">
        <v>784</v>
      </c>
      <c r="B179" s="21" t="s">
        <v>91</v>
      </c>
      <c r="C179" s="21" t="s">
        <v>785</v>
      </c>
      <c r="D179" s="21" t="s">
        <v>786</v>
      </c>
      <c r="E179" s="81" t="s">
        <v>787</v>
      </c>
      <c r="F179" s="88">
        <v>43915</v>
      </c>
      <c r="G179" s="21">
        <v>66000000</v>
      </c>
      <c r="H179" s="21" t="s">
        <v>64</v>
      </c>
      <c r="I179" s="21"/>
      <c r="J179" s="21"/>
      <c r="K179" s="94">
        <v>43916</v>
      </c>
      <c r="L179" s="47">
        <v>44190</v>
      </c>
      <c r="M179" s="21" t="str">
        <f t="shared" si="3"/>
        <v>100%</v>
      </c>
      <c r="O179"/>
    </row>
    <row r="180" spans="1:15" s="50" customFormat="1" ht="55.5" customHeight="1" x14ac:dyDescent="0.25">
      <c r="A180" s="21" t="s">
        <v>788</v>
      </c>
      <c r="B180" s="21" t="s">
        <v>113</v>
      </c>
      <c r="C180" s="21" t="s">
        <v>789</v>
      </c>
      <c r="D180" s="21" t="s">
        <v>790</v>
      </c>
      <c r="E180" s="81" t="s">
        <v>791</v>
      </c>
      <c r="F180" s="88">
        <v>43916</v>
      </c>
      <c r="G180" s="21">
        <v>9011028</v>
      </c>
      <c r="H180" s="21" t="s">
        <v>64</v>
      </c>
      <c r="I180" s="21"/>
      <c r="J180" s="21"/>
      <c r="K180" s="94">
        <v>43922</v>
      </c>
      <c r="L180" s="47">
        <v>44196</v>
      </c>
      <c r="M180" s="21" t="str">
        <f t="shared" si="3"/>
        <v>100%</v>
      </c>
      <c r="O180"/>
    </row>
    <row r="181" spans="1:15" s="50" customFormat="1" ht="110.25" customHeight="1" x14ac:dyDescent="0.25">
      <c r="A181" s="21" t="s">
        <v>792</v>
      </c>
      <c r="B181" s="21" t="s">
        <v>583</v>
      </c>
      <c r="C181" s="21" t="s">
        <v>793</v>
      </c>
      <c r="D181" s="21" t="s">
        <v>201</v>
      </c>
      <c r="E181" s="81" t="s">
        <v>794</v>
      </c>
      <c r="F181" s="88">
        <v>43917</v>
      </c>
      <c r="G181" s="21">
        <v>35700000</v>
      </c>
      <c r="H181" s="21" t="s">
        <v>64</v>
      </c>
      <c r="I181" s="21"/>
      <c r="J181" s="21"/>
      <c r="K181" s="94">
        <v>43922</v>
      </c>
      <c r="L181" s="47">
        <v>44196</v>
      </c>
      <c r="M181" s="21" t="str">
        <f t="shared" si="3"/>
        <v>100%</v>
      </c>
      <c r="O181"/>
    </row>
    <row r="182" spans="1:15" s="50" customFormat="1" ht="90.75" customHeight="1" x14ac:dyDescent="0.25">
      <c r="A182" s="21" t="s">
        <v>795</v>
      </c>
      <c r="B182" s="21" t="s">
        <v>124</v>
      </c>
      <c r="C182" s="21" t="s">
        <v>796</v>
      </c>
      <c r="D182" s="21" t="s">
        <v>797</v>
      </c>
      <c r="E182" s="81" t="s">
        <v>798</v>
      </c>
      <c r="F182" s="88">
        <v>43920</v>
      </c>
      <c r="G182" s="21">
        <v>49500000</v>
      </c>
      <c r="H182" s="21" t="s">
        <v>64</v>
      </c>
      <c r="I182" s="21"/>
      <c r="J182" s="21"/>
      <c r="K182" s="94">
        <v>43922</v>
      </c>
      <c r="L182" s="47">
        <v>44196</v>
      </c>
      <c r="M182" s="21" t="str">
        <f t="shared" si="3"/>
        <v>100%</v>
      </c>
      <c r="O182"/>
    </row>
    <row r="183" spans="1:15" s="50" customFormat="1" ht="118.5" customHeight="1" x14ac:dyDescent="0.25">
      <c r="A183" s="54" t="s">
        <v>799</v>
      </c>
      <c r="B183" s="56" t="s">
        <v>583</v>
      </c>
      <c r="C183" s="115" t="s">
        <v>800</v>
      </c>
      <c r="D183" s="48" t="s">
        <v>801</v>
      </c>
      <c r="E183" s="81" t="s">
        <v>802</v>
      </c>
      <c r="F183" s="88">
        <v>43921</v>
      </c>
      <c r="G183" s="31">
        <v>35700000</v>
      </c>
      <c r="H183" s="21" t="s">
        <v>64</v>
      </c>
      <c r="I183" s="82"/>
      <c r="J183" s="82"/>
      <c r="K183" s="94">
        <v>43923</v>
      </c>
      <c r="L183" s="47">
        <v>44196</v>
      </c>
      <c r="M183" s="48" t="str">
        <f t="shared" si="3"/>
        <v>100%</v>
      </c>
      <c r="O183"/>
    </row>
    <row r="184" spans="1:15" s="50" customFormat="1" ht="73.5" customHeight="1" x14ac:dyDescent="0.25">
      <c r="A184" s="54" t="s">
        <v>803</v>
      </c>
      <c r="B184" s="56" t="s">
        <v>244</v>
      </c>
      <c r="C184" s="115" t="s">
        <v>804</v>
      </c>
      <c r="D184" s="48" t="s">
        <v>155</v>
      </c>
      <c r="E184" s="81" t="s">
        <v>805</v>
      </c>
      <c r="F184" s="88">
        <v>43921</v>
      </c>
      <c r="G184" s="31">
        <v>300000000</v>
      </c>
      <c r="H184" s="21" t="s">
        <v>61</v>
      </c>
      <c r="I184" s="82"/>
      <c r="J184" s="82"/>
      <c r="K184" s="94">
        <v>43922</v>
      </c>
      <c r="L184" s="47">
        <v>44104</v>
      </c>
      <c r="M184" s="48" t="str">
        <f t="shared" si="3"/>
        <v>100%</v>
      </c>
      <c r="O184"/>
    </row>
    <row r="185" spans="1:15" s="50" customFormat="1" ht="90.75" customHeight="1" x14ac:dyDescent="0.25">
      <c r="A185" s="127" t="s">
        <v>807</v>
      </c>
      <c r="B185" s="129" t="s">
        <v>244</v>
      </c>
      <c r="C185" s="133" t="s">
        <v>893</v>
      </c>
      <c r="D185" s="127" t="s">
        <v>932</v>
      </c>
      <c r="E185" s="81" t="s">
        <v>851</v>
      </c>
      <c r="F185" s="88">
        <v>43924</v>
      </c>
      <c r="G185" s="137">
        <v>1150630000</v>
      </c>
      <c r="H185" s="152" t="s">
        <v>215</v>
      </c>
      <c r="I185" s="68"/>
      <c r="J185" s="68"/>
      <c r="K185" s="94">
        <v>43924</v>
      </c>
      <c r="L185" s="47">
        <v>43953</v>
      </c>
      <c r="M185" s="48" t="str">
        <f t="shared" si="3"/>
        <v>100%</v>
      </c>
      <c r="O185"/>
    </row>
    <row r="186" spans="1:15" s="50" customFormat="1" ht="94.5" customHeight="1" x14ac:dyDescent="0.25">
      <c r="A186" s="127" t="s">
        <v>808</v>
      </c>
      <c r="B186" s="129" t="s">
        <v>244</v>
      </c>
      <c r="C186" s="133" t="s">
        <v>894</v>
      </c>
      <c r="D186" s="127" t="s">
        <v>933</v>
      </c>
      <c r="E186" s="81" t="s">
        <v>852</v>
      </c>
      <c r="F186" s="88">
        <v>43924</v>
      </c>
      <c r="G186" s="137">
        <v>100000000</v>
      </c>
      <c r="H186" s="153" t="s">
        <v>213</v>
      </c>
      <c r="I186" s="68"/>
      <c r="J186" s="68"/>
      <c r="K186" s="94">
        <v>43927</v>
      </c>
      <c r="L186" s="47">
        <v>44017</v>
      </c>
      <c r="M186" s="48" t="str">
        <f t="shared" si="3"/>
        <v>100%</v>
      </c>
      <c r="O186"/>
    </row>
    <row r="187" spans="1:15" s="50" customFormat="1" ht="70.5" customHeight="1" x14ac:dyDescent="0.25">
      <c r="A187" s="159" t="s">
        <v>809</v>
      </c>
      <c r="B187" s="160" t="s">
        <v>93</v>
      </c>
      <c r="C187" s="133" t="s">
        <v>895</v>
      </c>
      <c r="D187" s="159" t="s">
        <v>934</v>
      </c>
      <c r="E187" s="81" t="s">
        <v>853</v>
      </c>
      <c r="F187" s="88">
        <v>43934</v>
      </c>
      <c r="G187" s="163">
        <v>5013994</v>
      </c>
      <c r="H187" s="164" t="s">
        <v>215</v>
      </c>
      <c r="I187" s="68"/>
      <c r="J187" s="68"/>
      <c r="K187" s="94">
        <v>43934</v>
      </c>
      <c r="L187" s="47">
        <v>43963</v>
      </c>
      <c r="M187" s="54" t="str">
        <f t="shared" si="3"/>
        <v>100%</v>
      </c>
      <c r="O187"/>
    </row>
    <row r="188" spans="1:15" s="50" customFormat="1" ht="73.5" customHeight="1" x14ac:dyDescent="0.25">
      <c r="A188" s="159" t="s">
        <v>810</v>
      </c>
      <c r="B188" s="167" t="s">
        <v>82</v>
      </c>
      <c r="C188" s="133" t="s">
        <v>897</v>
      </c>
      <c r="D188" s="159" t="s">
        <v>935</v>
      </c>
      <c r="E188" s="81" t="s">
        <v>854</v>
      </c>
      <c r="F188" s="88">
        <v>43936</v>
      </c>
      <c r="G188" s="163">
        <v>49675585</v>
      </c>
      <c r="H188" s="164" t="s">
        <v>965</v>
      </c>
      <c r="I188" s="168"/>
      <c r="J188" s="68"/>
      <c r="K188" s="94">
        <v>43936</v>
      </c>
      <c r="L188" s="47">
        <v>44196</v>
      </c>
      <c r="M188" s="54" t="str">
        <f t="shared" si="3"/>
        <v>100%</v>
      </c>
      <c r="O188"/>
    </row>
    <row r="189" spans="1:15" s="50" customFormat="1" ht="114.75" customHeight="1" x14ac:dyDescent="0.25">
      <c r="A189" s="159" t="s">
        <v>811</v>
      </c>
      <c r="B189" s="160" t="s">
        <v>583</v>
      </c>
      <c r="C189" s="133" t="s">
        <v>898</v>
      </c>
      <c r="D189" s="159" t="s">
        <v>936</v>
      </c>
      <c r="E189" s="81" t="s">
        <v>855</v>
      </c>
      <c r="F189" s="88">
        <v>43937</v>
      </c>
      <c r="G189" s="163">
        <v>35700000</v>
      </c>
      <c r="H189" s="164" t="s">
        <v>966</v>
      </c>
      <c r="I189" s="168"/>
      <c r="J189" s="68"/>
      <c r="K189" s="94">
        <v>43938</v>
      </c>
      <c r="L189" s="47">
        <v>44196</v>
      </c>
      <c r="M189" s="54" t="str">
        <f t="shared" si="3"/>
        <v>100%</v>
      </c>
      <c r="O189"/>
    </row>
    <row r="190" spans="1:15" s="50" customFormat="1" ht="98.25" customHeight="1" x14ac:dyDescent="0.25">
      <c r="A190" s="127" t="s">
        <v>812</v>
      </c>
      <c r="B190" s="129" t="s">
        <v>244</v>
      </c>
      <c r="C190" s="133" t="s">
        <v>899</v>
      </c>
      <c r="D190" s="127" t="s">
        <v>937</v>
      </c>
      <c r="E190" s="81" t="s">
        <v>856</v>
      </c>
      <c r="F190" s="88">
        <v>43937</v>
      </c>
      <c r="G190" s="137">
        <v>18810000</v>
      </c>
      <c r="H190" s="153" t="s">
        <v>213</v>
      </c>
      <c r="I190" s="140"/>
      <c r="J190" s="68"/>
      <c r="K190" s="94">
        <v>43942</v>
      </c>
      <c r="L190" s="47">
        <v>44032</v>
      </c>
      <c r="M190" s="48" t="str">
        <f t="shared" si="3"/>
        <v>100%</v>
      </c>
      <c r="O190"/>
    </row>
    <row r="191" spans="1:15" s="50" customFormat="1" ht="114" customHeight="1" x14ac:dyDescent="0.25">
      <c r="A191" s="127" t="s">
        <v>813</v>
      </c>
      <c r="B191" s="129" t="s">
        <v>244</v>
      </c>
      <c r="C191" s="133" t="s">
        <v>900</v>
      </c>
      <c r="D191" s="127" t="s">
        <v>938</v>
      </c>
      <c r="E191" s="81" t="s">
        <v>857</v>
      </c>
      <c r="F191" s="88">
        <v>43937</v>
      </c>
      <c r="G191" s="137">
        <v>200000000</v>
      </c>
      <c r="H191" s="153" t="s">
        <v>213</v>
      </c>
      <c r="I191" s="140"/>
      <c r="J191" s="68"/>
      <c r="K191" s="94">
        <v>43938</v>
      </c>
      <c r="L191" s="47">
        <v>44028</v>
      </c>
      <c r="M191" s="48" t="str">
        <f t="shared" si="3"/>
        <v>100%</v>
      </c>
      <c r="O191"/>
    </row>
    <row r="192" spans="1:15" s="50" customFormat="1" ht="135" customHeight="1" x14ac:dyDescent="0.25">
      <c r="A192" s="127" t="s">
        <v>814</v>
      </c>
      <c r="B192" s="129" t="s">
        <v>244</v>
      </c>
      <c r="C192" s="133" t="s">
        <v>901</v>
      </c>
      <c r="D192" s="127" t="s">
        <v>194</v>
      </c>
      <c r="E192" s="81" t="s">
        <v>858</v>
      </c>
      <c r="F192" s="88">
        <v>43937</v>
      </c>
      <c r="G192" s="137">
        <v>15500000</v>
      </c>
      <c r="H192" s="153" t="s">
        <v>967</v>
      </c>
      <c r="I192" s="140"/>
      <c r="J192" s="68"/>
      <c r="K192" s="94">
        <v>43942</v>
      </c>
      <c r="L192" s="47">
        <v>43971</v>
      </c>
      <c r="M192" s="48" t="str">
        <f t="shared" si="3"/>
        <v>100%</v>
      </c>
      <c r="O192"/>
    </row>
    <row r="193" spans="1:15" s="50" customFormat="1" ht="135" customHeight="1" x14ac:dyDescent="0.25">
      <c r="A193" s="127" t="s">
        <v>815</v>
      </c>
      <c r="B193" s="130" t="s">
        <v>91</v>
      </c>
      <c r="C193" s="133" t="s">
        <v>902</v>
      </c>
      <c r="D193" s="127" t="s">
        <v>939</v>
      </c>
      <c r="E193" s="81" t="s">
        <v>859</v>
      </c>
      <c r="F193" s="88">
        <v>43937</v>
      </c>
      <c r="G193" s="137">
        <v>114240000</v>
      </c>
      <c r="H193" s="154" t="s">
        <v>65</v>
      </c>
      <c r="I193" s="141"/>
      <c r="J193" s="68"/>
      <c r="K193" s="94">
        <v>43941</v>
      </c>
      <c r="L193" s="47">
        <v>44184</v>
      </c>
      <c r="M193" s="48" t="str">
        <f t="shared" si="3"/>
        <v>100%</v>
      </c>
      <c r="O193"/>
    </row>
    <row r="194" spans="1:15" s="50" customFormat="1" ht="117" customHeight="1" x14ac:dyDescent="0.25">
      <c r="A194" s="127" t="s">
        <v>816</v>
      </c>
      <c r="B194" s="129" t="s">
        <v>583</v>
      </c>
      <c r="C194" s="133" t="s">
        <v>903</v>
      </c>
      <c r="D194" s="127" t="s">
        <v>940</v>
      </c>
      <c r="E194" s="81" t="s">
        <v>860</v>
      </c>
      <c r="F194" s="88">
        <v>43938</v>
      </c>
      <c r="G194" s="137">
        <v>35700000</v>
      </c>
      <c r="H194" s="154" t="s">
        <v>968</v>
      </c>
      <c r="I194" s="141"/>
      <c r="J194" s="68"/>
      <c r="K194" s="94">
        <v>43943</v>
      </c>
      <c r="L194" s="47">
        <v>44196</v>
      </c>
      <c r="M194" s="48" t="str">
        <f t="shared" si="3"/>
        <v>100%</v>
      </c>
      <c r="O194"/>
    </row>
    <row r="195" spans="1:15" s="50" customFormat="1" ht="82.5" customHeight="1" x14ac:dyDescent="0.25">
      <c r="A195" s="127" t="s">
        <v>817</v>
      </c>
      <c r="B195" s="129" t="s">
        <v>490</v>
      </c>
      <c r="C195" s="133" t="s">
        <v>904</v>
      </c>
      <c r="D195" s="127" t="s">
        <v>941</v>
      </c>
      <c r="E195" s="81" t="s">
        <v>861</v>
      </c>
      <c r="F195" s="88">
        <v>43938</v>
      </c>
      <c r="G195" s="137">
        <v>7604100</v>
      </c>
      <c r="H195" s="154" t="s">
        <v>969</v>
      </c>
      <c r="I195" s="141"/>
      <c r="J195" s="68"/>
      <c r="K195" s="156">
        <v>43942</v>
      </c>
      <c r="L195" s="138">
        <v>44196</v>
      </c>
      <c r="M195" s="48" t="str">
        <f t="shared" si="3"/>
        <v>100%</v>
      </c>
      <c r="O195"/>
    </row>
    <row r="196" spans="1:15" s="50" customFormat="1" ht="108.75" customHeight="1" x14ac:dyDescent="0.25">
      <c r="A196" s="142" t="s">
        <v>818</v>
      </c>
      <c r="B196" s="145" t="s">
        <v>490</v>
      </c>
      <c r="C196" s="147" t="s">
        <v>905</v>
      </c>
      <c r="D196" s="142" t="s">
        <v>942</v>
      </c>
      <c r="E196" s="81" t="s">
        <v>862</v>
      </c>
      <c r="F196" s="88">
        <v>43941</v>
      </c>
      <c r="G196" s="144">
        <v>58400000</v>
      </c>
      <c r="H196" s="143" t="s">
        <v>970</v>
      </c>
      <c r="I196" s="141"/>
      <c r="J196" s="68"/>
      <c r="K196" s="156">
        <v>43942</v>
      </c>
      <c r="L196" s="138">
        <v>44185</v>
      </c>
      <c r="M196" s="48" t="str">
        <f t="shared" si="3"/>
        <v>100%</v>
      </c>
      <c r="O196"/>
    </row>
    <row r="197" spans="1:15" s="50" customFormat="1" ht="93.75" customHeight="1" x14ac:dyDescent="0.25">
      <c r="A197" s="127" t="s">
        <v>819</v>
      </c>
      <c r="B197" s="129" t="s">
        <v>244</v>
      </c>
      <c r="C197" s="133" t="s">
        <v>906</v>
      </c>
      <c r="D197" s="127" t="s">
        <v>69</v>
      </c>
      <c r="E197" s="81" t="s">
        <v>863</v>
      </c>
      <c r="F197" s="88">
        <v>43943</v>
      </c>
      <c r="G197" s="137">
        <v>142652475</v>
      </c>
      <c r="H197" s="154" t="s">
        <v>971</v>
      </c>
      <c r="I197" s="141"/>
      <c r="J197" s="68"/>
      <c r="K197" s="156">
        <v>43944</v>
      </c>
      <c r="L197" s="138">
        <v>43988</v>
      </c>
      <c r="M197" s="48" t="str">
        <f t="shared" si="3"/>
        <v>100%</v>
      </c>
      <c r="O197"/>
    </row>
    <row r="198" spans="1:15" s="50" customFormat="1" ht="100.5" customHeight="1" x14ac:dyDescent="0.25">
      <c r="A198" s="127" t="s">
        <v>820</v>
      </c>
      <c r="B198" s="129" t="s">
        <v>244</v>
      </c>
      <c r="C198" s="133" t="s">
        <v>907</v>
      </c>
      <c r="D198" s="127" t="s">
        <v>943</v>
      </c>
      <c r="E198" s="81" t="s">
        <v>864</v>
      </c>
      <c r="F198" s="88">
        <v>43943</v>
      </c>
      <c r="G198" s="137">
        <v>60000000</v>
      </c>
      <c r="H198" s="154" t="s">
        <v>213</v>
      </c>
      <c r="I198" s="141"/>
      <c r="J198" s="68"/>
      <c r="K198" s="156">
        <v>43944</v>
      </c>
      <c r="L198" s="138">
        <v>44034</v>
      </c>
      <c r="M198" s="48" t="str">
        <f t="shared" si="3"/>
        <v>100%</v>
      </c>
      <c r="O198"/>
    </row>
    <row r="199" spans="1:15" s="50" customFormat="1" ht="90" customHeight="1" x14ac:dyDescent="0.25">
      <c r="A199" s="127" t="s">
        <v>821</v>
      </c>
      <c r="B199" s="129" t="s">
        <v>73</v>
      </c>
      <c r="C199" s="133" t="s">
        <v>896</v>
      </c>
      <c r="D199" s="127" t="s">
        <v>944</v>
      </c>
      <c r="E199" s="81" t="s">
        <v>865</v>
      </c>
      <c r="F199" s="88">
        <v>43948</v>
      </c>
      <c r="G199" s="137">
        <v>27132000</v>
      </c>
      <c r="H199" s="154" t="s">
        <v>972</v>
      </c>
      <c r="I199" s="141"/>
      <c r="J199" s="68"/>
      <c r="K199" s="156">
        <v>43948</v>
      </c>
      <c r="L199" s="138">
        <v>43976</v>
      </c>
      <c r="M199" s="48" t="str">
        <f t="shared" si="3"/>
        <v>100%</v>
      </c>
      <c r="O199"/>
    </row>
    <row r="200" spans="1:15" s="50" customFormat="1" ht="68.25" customHeight="1" x14ac:dyDescent="0.25">
      <c r="A200" s="127" t="s">
        <v>822</v>
      </c>
      <c r="B200" s="129" t="s">
        <v>113</v>
      </c>
      <c r="C200" s="133" t="s">
        <v>908</v>
      </c>
      <c r="D200" s="127" t="s">
        <v>945</v>
      </c>
      <c r="E200" s="81" t="s">
        <v>866</v>
      </c>
      <c r="F200" s="88">
        <v>43948</v>
      </c>
      <c r="G200" s="137">
        <v>18103818</v>
      </c>
      <c r="H200" s="154" t="s">
        <v>970</v>
      </c>
      <c r="I200" s="141"/>
      <c r="J200" s="68"/>
      <c r="K200" s="156">
        <v>43952</v>
      </c>
      <c r="L200" s="138">
        <v>44196</v>
      </c>
      <c r="M200" s="48" t="str">
        <f t="shared" si="3"/>
        <v>100%</v>
      </c>
      <c r="O200"/>
    </row>
    <row r="201" spans="1:15" s="50" customFormat="1" ht="141" customHeight="1" x14ac:dyDescent="0.25">
      <c r="A201" s="127" t="s">
        <v>823</v>
      </c>
      <c r="B201" s="130" t="s">
        <v>82</v>
      </c>
      <c r="C201" s="133" t="s">
        <v>909</v>
      </c>
      <c r="D201" s="127" t="s">
        <v>946</v>
      </c>
      <c r="E201" s="81" t="s">
        <v>867</v>
      </c>
      <c r="F201" s="136">
        <v>43950</v>
      </c>
      <c r="G201" s="137">
        <v>15569096</v>
      </c>
      <c r="H201" s="155" t="s">
        <v>970</v>
      </c>
      <c r="I201" s="141"/>
      <c r="J201" s="68"/>
      <c r="K201" s="156">
        <v>43952</v>
      </c>
      <c r="L201" s="138">
        <v>44196</v>
      </c>
      <c r="M201" s="48" t="str">
        <f t="shared" si="3"/>
        <v>100%</v>
      </c>
      <c r="O201"/>
    </row>
    <row r="202" spans="1:15" s="50" customFormat="1" ht="89.25" customHeight="1" x14ac:dyDescent="0.25">
      <c r="A202" s="127" t="s">
        <v>824</v>
      </c>
      <c r="B202" s="129" t="s">
        <v>850</v>
      </c>
      <c r="C202" s="133" t="s">
        <v>910</v>
      </c>
      <c r="D202" s="127" t="s">
        <v>262</v>
      </c>
      <c r="E202" s="81" t="s">
        <v>868</v>
      </c>
      <c r="F202" s="136">
        <v>43951</v>
      </c>
      <c r="G202" s="137">
        <v>54740000</v>
      </c>
      <c r="H202" s="154" t="s">
        <v>973</v>
      </c>
      <c r="I202" s="141"/>
      <c r="J202" s="68"/>
      <c r="K202" s="156">
        <v>43952</v>
      </c>
      <c r="L202" s="138">
        <v>44012</v>
      </c>
      <c r="M202" s="48" t="str">
        <f t="shared" si="3"/>
        <v>100%</v>
      </c>
      <c r="O202"/>
    </row>
    <row r="203" spans="1:15" s="50" customFormat="1" ht="110.25" customHeight="1" x14ac:dyDescent="0.25">
      <c r="A203" s="132" t="s">
        <v>825</v>
      </c>
      <c r="B203" s="132" t="s">
        <v>82</v>
      </c>
      <c r="C203" s="132" t="s">
        <v>911</v>
      </c>
      <c r="D203" s="132" t="s">
        <v>163</v>
      </c>
      <c r="E203" s="81" t="s">
        <v>869</v>
      </c>
      <c r="F203" s="136">
        <v>43951</v>
      </c>
      <c r="G203" s="137">
        <v>18625792</v>
      </c>
      <c r="H203" s="154" t="s">
        <v>65</v>
      </c>
      <c r="I203" s="132"/>
      <c r="J203" s="132"/>
      <c r="K203" s="156">
        <v>43952</v>
      </c>
      <c r="L203" s="138">
        <v>44196</v>
      </c>
      <c r="M203" s="48" t="str">
        <f t="shared" si="3"/>
        <v>100%</v>
      </c>
      <c r="O203"/>
    </row>
    <row r="204" spans="1:15" s="50" customFormat="1" ht="111" customHeight="1" x14ac:dyDescent="0.25">
      <c r="A204" s="132" t="s">
        <v>826</v>
      </c>
      <c r="B204" s="132" t="s">
        <v>82</v>
      </c>
      <c r="C204" s="132" t="s">
        <v>912</v>
      </c>
      <c r="D204" s="132" t="s">
        <v>947</v>
      </c>
      <c r="E204" s="81" t="s">
        <v>870</v>
      </c>
      <c r="F204" s="136">
        <v>43951</v>
      </c>
      <c r="G204" s="137">
        <v>23608248</v>
      </c>
      <c r="H204" s="154" t="s">
        <v>65</v>
      </c>
      <c r="I204" s="132"/>
      <c r="J204" s="132"/>
      <c r="K204" s="156">
        <v>43952</v>
      </c>
      <c r="L204" s="138">
        <v>44196</v>
      </c>
      <c r="M204" s="48" t="str">
        <f t="shared" si="3"/>
        <v>100%</v>
      </c>
      <c r="O204"/>
    </row>
    <row r="205" spans="1:15" s="50" customFormat="1" ht="81" customHeight="1" x14ac:dyDescent="0.25">
      <c r="A205" s="132" t="s">
        <v>827</v>
      </c>
      <c r="B205" s="132" t="s">
        <v>124</v>
      </c>
      <c r="C205" s="132" t="s">
        <v>913</v>
      </c>
      <c r="D205" s="132" t="s">
        <v>948</v>
      </c>
      <c r="E205" s="81" t="s">
        <v>871</v>
      </c>
      <c r="F205" s="136">
        <v>43951</v>
      </c>
      <c r="G205" s="137">
        <v>190000000</v>
      </c>
      <c r="H205" s="154" t="s">
        <v>65</v>
      </c>
      <c r="I205" s="132"/>
      <c r="J205" s="132"/>
      <c r="K205" s="156">
        <v>43952</v>
      </c>
      <c r="L205" s="138">
        <v>44196</v>
      </c>
      <c r="M205" s="48" t="str">
        <f t="shared" si="3"/>
        <v>100%</v>
      </c>
      <c r="O205"/>
    </row>
    <row r="206" spans="1:15" s="50" customFormat="1" ht="149.25" customHeight="1" x14ac:dyDescent="0.25">
      <c r="A206" s="132" t="s">
        <v>828</v>
      </c>
      <c r="B206" s="132" t="s">
        <v>82</v>
      </c>
      <c r="C206" s="132" t="s">
        <v>914</v>
      </c>
      <c r="D206" s="132" t="s">
        <v>949</v>
      </c>
      <c r="E206" s="81" t="s">
        <v>58</v>
      </c>
      <c r="F206" s="136">
        <v>43951</v>
      </c>
      <c r="G206" s="137">
        <v>27580354</v>
      </c>
      <c r="H206" s="154" t="s">
        <v>65</v>
      </c>
      <c r="I206" s="132"/>
      <c r="J206" s="132"/>
      <c r="K206" s="156">
        <v>43952</v>
      </c>
      <c r="L206" s="138">
        <v>44196</v>
      </c>
      <c r="M206" s="48" t="str">
        <f t="shared" si="3"/>
        <v>100%</v>
      </c>
      <c r="O206"/>
    </row>
    <row r="207" spans="1:15" s="50" customFormat="1" ht="65.25" customHeight="1" x14ac:dyDescent="0.25">
      <c r="A207" s="132" t="s">
        <v>829</v>
      </c>
      <c r="B207" s="132" t="s">
        <v>82</v>
      </c>
      <c r="C207" s="132" t="s">
        <v>915</v>
      </c>
      <c r="D207" s="132" t="s">
        <v>248</v>
      </c>
      <c r="E207" s="81" t="s">
        <v>872</v>
      </c>
      <c r="F207" s="136">
        <v>43951</v>
      </c>
      <c r="G207" s="137">
        <v>2486166</v>
      </c>
      <c r="H207" s="154" t="s">
        <v>61</v>
      </c>
      <c r="I207" s="132"/>
      <c r="J207" s="132"/>
      <c r="K207" s="156">
        <v>43952</v>
      </c>
      <c r="L207" s="138">
        <v>44135</v>
      </c>
      <c r="M207" s="48" t="str">
        <f t="shared" si="3"/>
        <v>100%</v>
      </c>
      <c r="O207"/>
    </row>
    <row r="208" spans="1:15" s="50" customFormat="1" ht="87.75" customHeight="1" x14ac:dyDescent="0.25">
      <c r="A208" s="132" t="s">
        <v>830</v>
      </c>
      <c r="B208" s="132" t="s">
        <v>82</v>
      </c>
      <c r="C208" s="132" t="s">
        <v>142</v>
      </c>
      <c r="D208" s="132" t="s">
        <v>157</v>
      </c>
      <c r="E208" s="81" t="s">
        <v>873</v>
      </c>
      <c r="F208" s="136">
        <v>43951</v>
      </c>
      <c r="G208" s="137">
        <v>50717640</v>
      </c>
      <c r="H208" s="154" t="s">
        <v>65</v>
      </c>
      <c r="I208" s="132"/>
      <c r="J208" s="132"/>
      <c r="K208" s="156">
        <v>43952</v>
      </c>
      <c r="L208" s="138">
        <v>44135</v>
      </c>
      <c r="M208" s="48" t="str">
        <f t="shared" si="3"/>
        <v>100%</v>
      </c>
      <c r="O208"/>
    </row>
    <row r="209" spans="1:13" ht="87" customHeight="1" x14ac:dyDescent="0.25">
      <c r="A209" s="132" t="s">
        <v>831</v>
      </c>
      <c r="B209" s="132" t="s">
        <v>82</v>
      </c>
      <c r="C209" s="132" t="s">
        <v>916</v>
      </c>
      <c r="D209" s="132" t="s">
        <v>158</v>
      </c>
      <c r="E209" s="81" t="s">
        <v>874</v>
      </c>
      <c r="F209" s="136">
        <v>43951</v>
      </c>
      <c r="G209" s="137">
        <v>74705648</v>
      </c>
      <c r="H209" s="154" t="s">
        <v>65</v>
      </c>
      <c r="I209" s="132"/>
      <c r="J209" s="132"/>
      <c r="K209" s="156">
        <v>43952</v>
      </c>
      <c r="L209" s="138">
        <v>44196</v>
      </c>
      <c r="M209" s="48" t="str">
        <f t="shared" si="3"/>
        <v>100%</v>
      </c>
    </row>
    <row r="210" spans="1:13" ht="46.5" customHeight="1" x14ac:dyDescent="0.25">
      <c r="A210" s="132" t="s">
        <v>832</v>
      </c>
      <c r="B210" s="132" t="s">
        <v>244</v>
      </c>
      <c r="C210" s="132" t="s">
        <v>917</v>
      </c>
      <c r="D210" s="132" t="s">
        <v>950</v>
      </c>
      <c r="E210" s="81" t="s">
        <v>875</v>
      </c>
      <c r="F210" s="136">
        <v>43951</v>
      </c>
      <c r="G210" s="137">
        <v>13827031</v>
      </c>
      <c r="H210" s="154" t="s">
        <v>973</v>
      </c>
      <c r="I210" s="132"/>
      <c r="J210" s="132"/>
      <c r="K210" s="156">
        <v>43952</v>
      </c>
      <c r="L210" s="138">
        <v>44012</v>
      </c>
      <c r="M210" s="48" t="str">
        <f t="shared" si="3"/>
        <v>100%</v>
      </c>
    </row>
    <row r="211" spans="1:13" ht="60.75" customHeight="1" x14ac:dyDescent="0.25">
      <c r="A211" s="132" t="s">
        <v>833</v>
      </c>
      <c r="B211" s="132" t="s">
        <v>82</v>
      </c>
      <c r="C211" s="132" t="s">
        <v>39</v>
      </c>
      <c r="D211" s="132" t="s">
        <v>166</v>
      </c>
      <c r="E211" s="81" t="s">
        <v>876</v>
      </c>
      <c r="F211" s="136">
        <v>43951</v>
      </c>
      <c r="G211" s="137">
        <v>85794552</v>
      </c>
      <c r="H211" s="154" t="s">
        <v>65</v>
      </c>
      <c r="I211" s="132"/>
      <c r="J211" s="132"/>
      <c r="K211" s="156">
        <v>43952</v>
      </c>
      <c r="L211" s="138">
        <v>44196</v>
      </c>
      <c r="M211" s="48" t="str">
        <f t="shared" si="3"/>
        <v>100%</v>
      </c>
    </row>
    <row r="212" spans="1:13" ht="99.75" customHeight="1" x14ac:dyDescent="0.25">
      <c r="A212" s="132" t="s">
        <v>834</v>
      </c>
      <c r="B212" s="132" t="s">
        <v>462</v>
      </c>
      <c r="C212" s="132" t="s">
        <v>918</v>
      </c>
      <c r="D212" s="132" t="s">
        <v>951</v>
      </c>
      <c r="E212" s="81" t="s">
        <v>877</v>
      </c>
      <c r="F212" s="136">
        <v>43956</v>
      </c>
      <c r="G212" s="137">
        <v>190227796</v>
      </c>
      <c r="H212" s="154" t="s">
        <v>974</v>
      </c>
      <c r="I212" s="132"/>
      <c r="J212" s="132"/>
      <c r="K212" s="156">
        <v>43957</v>
      </c>
      <c r="L212" s="138">
        <v>44170</v>
      </c>
      <c r="M212" s="48" t="str">
        <f t="shared" si="3"/>
        <v>100%</v>
      </c>
    </row>
    <row r="213" spans="1:13" ht="99" customHeight="1" x14ac:dyDescent="0.25">
      <c r="A213" s="132" t="s">
        <v>835</v>
      </c>
      <c r="B213" s="132" t="s">
        <v>244</v>
      </c>
      <c r="C213" s="132" t="s">
        <v>919</v>
      </c>
      <c r="D213" s="132" t="s">
        <v>952</v>
      </c>
      <c r="E213" s="81" t="s">
        <v>878</v>
      </c>
      <c r="F213" s="136">
        <v>43972</v>
      </c>
      <c r="G213" s="137">
        <v>100000000</v>
      </c>
      <c r="H213" s="154" t="s">
        <v>975</v>
      </c>
      <c r="I213" s="132"/>
      <c r="J213" s="132"/>
      <c r="K213" s="156">
        <v>43973</v>
      </c>
      <c r="L213" s="138">
        <v>44196</v>
      </c>
      <c r="M213" s="48" t="str">
        <f t="shared" si="3"/>
        <v>100%</v>
      </c>
    </row>
    <row r="214" spans="1:13" ht="120" customHeight="1" x14ac:dyDescent="0.25">
      <c r="A214" s="132" t="s">
        <v>836</v>
      </c>
      <c r="B214" s="132" t="s">
        <v>244</v>
      </c>
      <c r="C214" s="132" t="s">
        <v>920</v>
      </c>
      <c r="D214" s="132" t="s">
        <v>953</v>
      </c>
      <c r="E214" s="81" t="s">
        <v>879</v>
      </c>
      <c r="F214" s="136">
        <v>43973</v>
      </c>
      <c r="G214" s="137">
        <v>100000000</v>
      </c>
      <c r="H214" s="154" t="s">
        <v>975</v>
      </c>
      <c r="I214" s="132"/>
      <c r="J214" s="132"/>
      <c r="K214" s="156">
        <v>43973</v>
      </c>
      <c r="L214" s="138">
        <v>44196</v>
      </c>
      <c r="M214" s="48" t="str">
        <f t="shared" si="3"/>
        <v>100%</v>
      </c>
    </row>
    <row r="215" spans="1:13" ht="82.5" customHeight="1" x14ac:dyDescent="0.25">
      <c r="A215" s="132" t="s">
        <v>837</v>
      </c>
      <c r="B215" s="132" t="s">
        <v>244</v>
      </c>
      <c r="C215" s="132" t="s">
        <v>906</v>
      </c>
      <c r="D215" s="132" t="s">
        <v>69</v>
      </c>
      <c r="E215" s="81" t="s">
        <v>880</v>
      </c>
      <c r="F215" s="136">
        <v>43980</v>
      </c>
      <c r="G215" s="137">
        <v>129972228</v>
      </c>
      <c r="H215" s="154" t="s">
        <v>986</v>
      </c>
      <c r="I215" s="132" t="s">
        <v>1317</v>
      </c>
      <c r="J215" s="132"/>
      <c r="K215" s="156">
        <v>43957</v>
      </c>
      <c r="L215" s="138">
        <v>44017</v>
      </c>
      <c r="M215" s="48" t="str">
        <f t="shared" si="3"/>
        <v>100%</v>
      </c>
    </row>
    <row r="216" spans="1:13" ht="126.75" customHeight="1" x14ac:dyDescent="0.25">
      <c r="A216" s="132" t="s">
        <v>838</v>
      </c>
      <c r="B216" s="132" t="s">
        <v>73</v>
      </c>
      <c r="C216" s="132" t="s">
        <v>921</v>
      </c>
      <c r="D216" s="132" t="s">
        <v>954</v>
      </c>
      <c r="E216" s="81" t="s">
        <v>881</v>
      </c>
      <c r="F216" s="136">
        <v>43983</v>
      </c>
      <c r="G216" s="137">
        <v>11900000</v>
      </c>
      <c r="H216" s="154" t="s">
        <v>974</v>
      </c>
      <c r="I216" s="132"/>
      <c r="J216" s="132"/>
      <c r="K216" s="156">
        <v>43983</v>
      </c>
      <c r="L216" s="138">
        <v>44196</v>
      </c>
      <c r="M216" s="48" t="str">
        <f t="shared" si="3"/>
        <v>100%</v>
      </c>
    </row>
    <row r="217" spans="1:13" ht="171" customHeight="1" x14ac:dyDescent="0.25">
      <c r="A217" s="132" t="s">
        <v>839</v>
      </c>
      <c r="B217" s="132" t="s">
        <v>92</v>
      </c>
      <c r="C217" s="132" t="s">
        <v>150</v>
      </c>
      <c r="D217" s="132" t="s">
        <v>155</v>
      </c>
      <c r="E217" s="81" t="s">
        <v>882</v>
      </c>
      <c r="F217" s="136">
        <v>43983</v>
      </c>
      <c r="G217" s="137">
        <v>399994000</v>
      </c>
      <c r="H217" s="154" t="s">
        <v>974</v>
      </c>
      <c r="I217" s="132"/>
      <c r="J217" s="132"/>
      <c r="K217" s="156">
        <v>43983</v>
      </c>
      <c r="L217" s="138">
        <v>44196</v>
      </c>
      <c r="M217" s="48" t="str">
        <f t="shared" si="3"/>
        <v>100%</v>
      </c>
    </row>
    <row r="218" spans="1:13" ht="91.5" customHeight="1" x14ac:dyDescent="0.25">
      <c r="A218" s="132" t="s">
        <v>840</v>
      </c>
      <c r="B218" s="132" t="s">
        <v>244</v>
      </c>
      <c r="C218" s="132" t="s">
        <v>922</v>
      </c>
      <c r="D218" s="132" t="s">
        <v>955</v>
      </c>
      <c r="E218" s="81" t="s">
        <v>883</v>
      </c>
      <c r="F218" s="136">
        <v>43984</v>
      </c>
      <c r="G218" s="137">
        <v>201100064</v>
      </c>
      <c r="H218" s="154" t="s">
        <v>976</v>
      </c>
      <c r="I218" s="132"/>
      <c r="J218" s="132"/>
      <c r="K218" s="156">
        <v>43978</v>
      </c>
      <c r="L218" s="138">
        <v>44022</v>
      </c>
      <c r="M218" s="48" t="str">
        <f t="shared" si="3"/>
        <v>100%</v>
      </c>
    </row>
    <row r="219" spans="1:13" ht="81" customHeight="1" x14ac:dyDescent="0.25">
      <c r="A219" s="132" t="s">
        <v>841</v>
      </c>
      <c r="B219" s="132" t="s">
        <v>92</v>
      </c>
      <c r="C219" s="132" t="s">
        <v>923</v>
      </c>
      <c r="D219" s="132" t="s">
        <v>956</v>
      </c>
      <c r="E219" s="81" t="s">
        <v>884</v>
      </c>
      <c r="F219" s="136">
        <v>43990</v>
      </c>
      <c r="G219" s="137">
        <v>8869189</v>
      </c>
      <c r="H219" s="154" t="s">
        <v>977</v>
      </c>
      <c r="I219" s="132"/>
      <c r="J219" s="132"/>
      <c r="K219" s="156">
        <v>43992</v>
      </c>
      <c r="L219" s="138">
        <v>44021</v>
      </c>
      <c r="M219" s="48" t="str">
        <f t="shared" si="3"/>
        <v>100%</v>
      </c>
    </row>
    <row r="220" spans="1:13" ht="78" customHeight="1" x14ac:dyDescent="0.25">
      <c r="A220" s="132" t="s">
        <v>842</v>
      </c>
      <c r="B220" s="132" t="s">
        <v>73</v>
      </c>
      <c r="C220" s="132" t="s">
        <v>924</v>
      </c>
      <c r="D220" s="132" t="s">
        <v>957</v>
      </c>
      <c r="E220" s="81" t="s">
        <v>885</v>
      </c>
      <c r="F220" s="136">
        <v>43991</v>
      </c>
      <c r="G220" s="137">
        <v>473672598</v>
      </c>
      <c r="H220" s="154" t="s">
        <v>978</v>
      </c>
      <c r="I220" s="132"/>
      <c r="J220" s="132"/>
      <c r="K220" s="156">
        <v>43991</v>
      </c>
      <c r="L220" s="138">
        <v>44188</v>
      </c>
      <c r="M220" s="48" t="str">
        <f t="shared" ref="M220:M283" si="4">IF((ROUND((($N$2-$K220)/(EDATE($L220,0)-$K220)*100),2))&gt;100,"100%",CONCATENATE((ROUND((($N$2-$K220)/(EDATE($L220,0)-$K220)*100),0)),"%"))</f>
        <v>100%</v>
      </c>
    </row>
    <row r="221" spans="1:13" ht="152.25" customHeight="1" x14ac:dyDescent="0.25">
      <c r="A221" s="132" t="s">
        <v>843</v>
      </c>
      <c r="B221" s="132" t="s">
        <v>73</v>
      </c>
      <c r="C221" s="132" t="s">
        <v>925</v>
      </c>
      <c r="D221" s="132" t="s">
        <v>958</v>
      </c>
      <c r="E221" s="81" t="s">
        <v>886</v>
      </c>
      <c r="F221" s="136">
        <v>43992</v>
      </c>
      <c r="G221" s="137">
        <v>1316198250</v>
      </c>
      <c r="H221" s="154" t="s">
        <v>979</v>
      </c>
      <c r="I221" s="132"/>
      <c r="J221" s="132"/>
      <c r="K221" s="156">
        <v>43992</v>
      </c>
      <c r="L221" s="138">
        <v>44196</v>
      </c>
      <c r="M221" s="48" t="str">
        <f t="shared" si="4"/>
        <v>100%</v>
      </c>
    </row>
    <row r="222" spans="1:13" ht="79.5" customHeight="1" x14ac:dyDescent="0.25">
      <c r="A222" s="132" t="s">
        <v>844</v>
      </c>
      <c r="B222" s="132" t="s">
        <v>92</v>
      </c>
      <c r="C222" s="132" t="s">
        <v>926</v>
      </c>
      <c r="D222" s="132" t="s">
        <v>959</v>
      </c>
      <c r="E222" s="81" t="s">
        <v>887</v>
      </c>
      <c r="F222" s="136">
        <v>43993</v>
      </c>
      <c r="G222" s="137">
        <v>24375000</v>
      </c>
      <c r="H222" s="154" t="s">
        <v>980</v>
      </c>
      <c r="I222" s="132"/>
      <c r="J222" s="132"/>
      <c r="K222" s="156">
        <v>43998</v>
      </c>
      <c r="L222" s="138">
        <v>44196</v>
      </c>
      <c r="M222" s="48" t="str">
        <f t="shared" si="4"/>
        <v>100%</v>
      </c>
    </row>
    <row r="223" spans="1:13" ht="84.75" customHeight="1" x14ac:dyDescent="0.25">
      <c r="A223" s="132" t="s">
        <v>845</v>
      </c>
      <c r="B223" s="132" t="s">
        <v>92</v>
      </c>
      <c r="C223" s="132" t="s">
        <v>927</v>
      </c>
      <c r="D223" s="132" t="s">
        <v>960</v>
      </c>
      <c r="E223" s="81" t="s">
        <v>888</v>
      </c>
      <c r="F223" s="136">
        <v>43994</v>
      </c>
      <c r="G223" s="137">
        <v>24375000</v>
      </c>
      <c r="H223" s="154" t="s">
        <v>980</v>
      </c>
      <c r="I223" s="132"/>
      <c r="J223" s="132"/>
      <c r="K223" s="156">
        <v>43998</v>
      </c>
      <c r="L223" s="138">
        <v>44196</v>
      </c>
      <c r="M223" s="48" t="str">
        <f t="shared" si="4"/>
        <v>100%</v>
      </c>
    </row>
    <row r="224" spans="1:13" ht="60" x14ac:dyDescent="0.25">
      <c r="A224" s="132" t="s">
        <v>846</v>
      </c>
      <c r="B224" s="132" t="s">
        <v>583</v>
      </c>
      <c r="C224" s="132" t="s">
        <v>928</v>
      </c>
      <c r="D224" s="132" t="s">
        <v>961</v>
      </c>
      <c r="E224" s="81" t="s">
        <v>889</v>
      </c>
      <c r="F224" s="136">
        <v>43994</v>
      </c>
      <c r="G224" s="137">
        <v>29108450</v>
      </c>
      <c r="H224" s="154" t="s">
        <v>215</v>
      </c>
      <c r="I224" s="132"/>
      <c r="J224" s="132"/>
      <c r="K224" s="156">
        <v>43994</v>
      </c>
      <c r="L224" s="138">
        <v>44023</v>
      </c>
      <c r="M224" s="48" t="str">
        <f t="shared" si="4"/>
        <v>100%</v>
      </c>
    </row>
    <row r="225" spans="1:15" s="50" customFormat="1" ht="75.75" customHeight="1" x14ac:dyDescent="0.25">
      <c r="A225" s="132" t="s">
        <v>847</v>
      </c>
      <c r="B225" s="132" t="s">
        <v>82</v>
      </c>
      <c r="C225" s="132" t="s">
        <v>929</v>
      </c>
      <c r="D225" s="132" t="s">
        <v>962</v>
      </c>
      <c r="E225" s="81" t="s">
        <v>890</v>
      </c>
      <c r="F225" s="136">
        <v>43999</v>
      </c>
      <c r="G225" s="137">
        <v>6000000</v>
      </c>
      <c r="H225" s="154" t="s">
        <v>981</v>
      </c>
      <c r="I225" s="132"/>
      <c r="J225" s="132"/>
      <c r="K225" s="156">
        <v>44000</v>
      </c>
      <c r="L225" s="138">
        <v>44004</v>
      </c>
      <c r="M225" s="48" t="str">
        <f t="shared" si="4"/>
        <v>100%</v>
      </c>
      <c r="O225"/>
    </row>
    <row r="226" spans="1:15" s="50" customFormat="1" ht="82.5" customHeight="1" x14ac:dyDescent="0.25">
      <c r="A226" s="132" t="s">
        <v>848</v>
      </c>
      <c r="B226" s="132" t="s">
        <v>92</v>
      </c>
      <c r="C226" s="132" t="s">
        <v>930</v>
      </c>
      <c r="D226" s="132" t="s">
        <v>963</v>
      </c>
      <c r="E226" s="81" t="s">
        <v>891</v>
      </c>
      <c r="F226" s="136">
        <v>44000</v>
      </c>
      <c r="G226" s="137">
        <v>280000000</v>
      </c>
      <c r="H226" s="154" t="s">
        <v>982</v>
      </c>
      <c r="I226" s="132"/>
      <c r="J226" s="132"/>
      <c r="K226" s="156">
        <v>44001</v>
      </c>
      <c r="L226" s="138">
        <v>44196</v>
      </c>
      <c r="M226" s="48" t="str">
        <f t="shared" si="4"/>
        <v>100%</v>
      </c>
      <c r="O226"/>
    </row>
    <row r="227" spans="1:15" s="50" customFormat="1" ht="69.75" customHeight="1" x14ac:dyDescent="0.25">
      <c r="A227" s="132" t="s">
        <v>849</v>
      </c>
      <c r="B227" s="132" t="s">
        <v>462</v>
      </c>
      <c r="C227" s="132" t="s">
        <v>931</v>
      </c>
      <c r="D227" s="132" t="s">
        <v>964</v>
      </c>
      <c r="E227" s="81" t="s">
        <v>892</v>
      </c>
      <c r="F227" s="136">
        <v>44005</v>
      </c>
      <c r="G227" s="137">
        <v>4531520</v>
      </c>
      <c r="H227" s="154" t="s">
        <v>215</v>
      </c>
      <c r="I227" s="132"/>
      <c r="J227" s="132"/>
      <c r="K227" s="156">
        <v>44006</v>
      </c>
      <c r="L227" s="138">
        <v>44035</v>
      </c>
      <c r="M227" s="48" t="str">
        <f t="shared" si="4"/>
        <v>100%</v>
      </c>
      <c r="O227"/>
    </row>
    <row r="228" spans="1:15" s="50" customFormat="1" ht="120" customHeight="1" x14ac:dyDescent="0.25">
      <c r="A228" s="132" t="s">
        <v>988</v>
      </c>
      <c r="B228" s="132" t="s">
        <v>82</v>
      </c>
      <c r="C228" s="132" t="s">
        <v>997</v>
      </c>
      <c r="D228" s="132" t="s">
        <v>120</v>
      </c>
      <c r="E228" s="81" t="s">
        <v>1005</v>
      </c>
      <c r="F228" s="136">
        <v>44007</v>
      </c>
      <c r="G228" s="137">
        <v>814224</v>
      </c>
      <c r="H228" s="154" t="s">
        <v>1016</v>
      </c>
      <c r="I228" s="132"/>
      <c r="J228" s="132"/>
      <c r="K228" s="156">
        <v>44008</v>
      </c>
      <c r="L228" s="138">
        <v>45102</v>
      </c>
      <c r="M228" s="48" t="str">
        <f t="shared" si="4"/>
        <v>17%</v>
      </c>
      <c r="O228"/>
    </row>
    <row r="229" spans="1:15" s="50" customFormat="1" ht="101.25" customHeight="1" x14ac:dyDescent="0.25">
      <c r="A229" s="132" t="s">
        <v>989</v>
      </c>
      <c r="B229" s="132" t="s">
        <v>1018</v>
      </c>
      <c r="C229" s="132" t="s">
        <v>998</v>
      </c>
      <c r="D229" s="132" t="s">
        <v>1014</v>
      </c>
      <c r="E229" s="81" t="s">
        <v>1006</v>
      </c>
      <c r="F229" s="136">
        <v>44007</v>
      </c>
      <c r="G229" s="137">
        <v>9000000</v>
      </c>
      <c r="H229" s="154" t="s">
        <v>973</v>
      </c>
      <c r="I229" s="132"/>
      <c r="J229" s="132"/>
      <c r="K229" s="156">
        <v>44008</v>
      </c>
      <c r="L229" s="138">
        <v>44068</v>
      </c>
      <c r="M229" s="48" t="str">
        <f t="shared" si="4"/>
        <v>100%</v>
      </c>
      <c r="O229"/>
    </row>
    <row r="230" spans="1:15" s="50" customFormat="1" ht="74.25" customHeight="1" x14ac:dyDescent="0.25">
      <c r="A230" s="132" t="s">
        <v>990</v>
      </c>
      <c r="B230" s="132" t="s">
        <v>82</v>
      </c>
      <c r="C230" s="132" t="s">
        <v>999</v>
      </c>
      <c r="D230" s="132" t="s">
        <v>1015</v>
      </c>
      <c r="E230" s="81" t="s">
        <v>1007</v>
      </c>
      <c r="F230" s="136">
        <v>44007</v>
      </c>
      <c r="G230" s="137">
        <v>32143410</v>
      </c>
      <c r="H230" s="154" t="s">
        <v>61</v>
      </c>
      <c r="I230" s="132"/>
      <c r="J230" s="132"/>
      <c r="K230" s="156">
        <v>44013</v>
      </c>
      <c r="L230" s="138">
        <v>44196</v>
      </c>
      <c r="M230" s="48" t="str">
        <f t="shared" si="4"/>
        <v>100%</v>
      </c>
      <c r="O230"/>
    </row>
    <row r="231" spans="1:15" s="50" customFormat="1" ht="100.5" customHeight="1" x14ac:dyDescent="0.25">
      <c r="A231" s="132" t="s">
        <v>991</v>
      </c>
      <c r="B231" s="132" t="s">
        <v>1018</v>
      </c>
      <c r="C231" s="132" t="s">
        <v>486</v>
      </c>
      <c r="D231" s="132" t="s">
        <v>487</v>
      </c>
      <c r="E231" s="81" t="s">
        <v>1008</v>
      </c>
      <c r="F231" s="136">
        <v>44007</v>
      </c>
      <c r="G231" s="137">
        <v>9000000</v>
      </c>
      <c r="H231" s="154" t="s">
        <v>973</v>
      </c>
      <c r="I231" s="132"/>
      <c r="J231" s="132"/>
      <c r="K231" s="156">
        <v>44008</v>
      </c>
      <c r="L231" s="138">
        <v>44068</v>
      </c>
      <c r="M231" s="48" t="str">
        <f t="shared" si="4"/>
        <v>100%</v>
      </c>
      <c r="O231"/>
    </row>
    <row r="232" spans="1:15" s="50" customFormat="1" ht="90" customHeight="1" x14ac:dyDescent="0.25">
      <c r="A232" s="132" t="s">
        <v>992</v>
      </c>
      <c r="B232" s="132" t="s">
        <v>1018</v>
      </c>
      <c r="C232" s="132" t="s">
        <v>1000</v>
      </c>
      <c r="D232" s="132" t="s">
        <v>539</v>
      </c>
      <c r="E232" s="81" t="s">
        <v>1009</v>
      </c>
      <c r="F232" s="136">
        <v>44007</v>
      </c>
      <c r="G232" s="137">
        <v>6750000</v>
      </c>
      <c r="H232" s="154" t="s">
        <v>973</v>
      </c>
      <c r="I232" s="132"/>
      <c r="J232" s="132"/>
      <c r="K232" s="156">
        <v>44008</v>
      </c>
      <c r="L232" s="138">
        <v>44068</v>
      </c>
      <c r="M232" s="48" t="str">
        <f t="shared" si="4"/>
        <v>100%</v>
      </c>
      <c r="O232"/>
    </row>
    <row r="233" spans="1:15" s="50" customFormat="1" ht="77.25" customHeight="1" x14ac:dyDescent="0.25">
      <c r="A233" s="132" t="s">
        <v>993</v>
      </c>
      <c r="B233" s="132" t="s">
        <v>82</v>
      </c>
      <c r="C233" s="132" t="s">
        <v>1001</v>
      </c>
      <c r="D233" s="132" t="s">
        <v>1020</v>
      </c>
      <c r="E233" s="81" t="s">
        <v>1010</v>
      </c>
      <c r="F233" s="136">
        <v>44012</v>
      </c>
      <c r="G233" s="137">
        <v>6000000</v>
      </c>
      <c r="H233" s="154" t="s">
        <v>1024</v>
      </c>
      <c r="I233" s="132"/>
      <c r="J233" s="132"/>
      <c r="K233" s="156">
        <v>44013</v>
      </c>
      <c r="L233" s="138">
        <v>44018</v>
      </c>
      <c r="M233" s="48" t="str">
        <f t="shared" si="4"/>
        <v>100%</v>
      </c>
      <c r="O233"/>
    </row>
    <row r="234" spans="1:15" s="50" customFormat="1" ht="103.5" customHeight="1" x14ac:dyDescent="0.25">
      <c r="A234" s="132" t="s">
        <v>994</v>
      </c>
      <c r="B234" s="132" t="s">
        <v>490</v>
      </c>
      <c r="C234" s="132" t="s">
        <v>1002</v>
      </c>
      <c r="D234" s="132" t="s">
        <v>1021</v>
      </c>
      <c r="E234" s="81" t="s">
        <v>1011</v>
      </c>
      <c r="F234" s="136">
        <v>44012</v>
      </c>
      <c r="G234" s="137">
        <v>28800000</v>
      </c>
      <c r="H234" s="154" t="s">
        <v>61</v>
      </c>
      <c r="I234" s="132"/>
      <c r="J234" s="132"/>
      <c r="K234" s="156">
        <v>44013</v>
      </c>
      <c r="L234" s="138">
        <v>44196</v>
      </c>
      <c r="M234" s="48" t="str">
        <f t="shared" si="4"/>
        <v>100%</v>
      </c>
      <c r="O234"/>
    </row>
    <row r="235" spans="1:15" s="50" customFormat="1" ht="66.75" customHeight="1" x14ac:dyDescent="0.25">
      <c r="A235" s="132" t="s">
        <v>995</v>
      </c>
      <c r="B235" s="132" t="s">
        <v>586</v>
      </c>
      <c r="C235" s="132" t="s">
        <v>1003</v>
      </c>
      <c r="D235" s="132" t="s">
        <v>1022</v>
      </c>
      <c r="E235" s="81" t="s">
        <v>1012</v>
      </c>
      <c r="F235" s="136">
        <v>44012</v>
      </c>
      <c r="G235" s="137">
        <v>11187012</v>
      </c>
      <c r="H235" s="154" t="s">
        <v>61</v>
      </c>
      <c r="I235" s="132"/>
      <c r="J235" s="132"/>
      <c r="K235" s="156">
        <v>44013</v>
      </c>
      <c r="L235" s="138">
        <v>44196</v>
      </c>
      <c r="M235" s="48" t="str">
        <f t="shared" si="4"/>
        <v>100%</v>
      </c>
      <c r="O235"/>
    </row>
    <row r="236" spans="1:15" s="50" customFormat="1" ht="92.25" customHeight="1" x14ac:dyDescent="0.25">
      <c r="A236" s="132" t="s">
        <v>996</v>
      </c>
      <c r="B236" s="132" t="s">
        <v>1019</v>
      </c>
      <c r="C236" s="132" t="s">
        <v>1004</v>
      </c>
      <c r="D236" s="132" t="s">
        <v>1023</v>
      </c>
      <c r="E236" s="81" t="s">
        <v>1013</v>
      </c>
      <c r="F236" s="136">
        <v>44012</v>
      </c>
      <c r="G236" s="137">
        <v>29400000</v>
      </c>
      <c r="H236" s="154" t="s">
        <v>61</v>
      </c>
      <c r="I236" s="132"/>
      <c r="J236" s="132"/>
      <c r="K236" s="156">
        <v>44013</v>
      </c>
      <c r="L236" s="138">
        <v>44196</v>
      </c>
      <c r="M236" s="48" t="str">
        <f t="shared" si="4"/>
        <v>100%</v>
      </c>
      <c r="O236"/>
    </row>
    <row r="237" spans="1:15" s="50" customFormat="1" ht="26.25" x14ac:dyDescent="0.25">
      <c r="A237" s="177" t="s">
        <v>1034</v>
      </c>
      <c r="B237" s="177"/>
      <c r="C237" s="177"/>
      <c r="D237" s="177"/>
      <c r="E237" s="177"/>
      <c r="F237" s="177"/>
      <c r="G237" s="177"/>
      <c r="H237" s="177"/>
      <c r="I237" s="177"/>
      <c r="J237" s="177"/>
      <c r="K237" s="177"/>
      <c r="L237" s="177"/>
      <c r="M237" s="177"/>
      <c r="O237"/>
    </row>
    <row r="238" spans="1:15" s="50" customFormat="1" ht="94.5" x14ac:dyDescent="0.25">
      <c r="A238" s="39" t="s">
        <v>0</v>
      </c>
      <c r="B238" s="39" t="s">
        <v>5</v>
      </c>
      <c r="C238" s="39" t="s">
        <v>1</v>
      </c>
      <c r="D238" s="39" t="s">
        <v>6</v>
      </c>
      <c r="E238" s="39" t="s">
        <v>27</v>
      </c>
      <c r="F238" s="39" t="s">
        <v>28</v>
      </c>
      <c r="G238" s="39" t="s">
        <v>7</v>
      </c>
      <c r="H238" s="39" t="s">
        <v>26</v>
      </c>
      <c r="I238" s="39" t="s">
        <v>31</v>
      </c>
      <c r="J238" s="39" t="s">
        <v>30</v>
      </c>
      <c r="K238" s="39" t="s">
        <v>2</v>
      </c>
      <c r="L238" s="39" t="s">
        <v>3</v>
      </c>
      <c r="M238" s="79" t="s">
        <v>29</v>
      </c>
      <c r="N238" s="78"/>
      <c r="O238"/>
    </row>
    <row r="239" spans="1:15" s="50" customFormat="1" ht="64.5" customHeight="1" x14ac:dyDescent="0.25">
      <c r="A239" s="132" t="s">
        <v>1035</v>
      </c>
      <c r="B239" s="132" t="s">
        <v>92</v>
      </c>
      <c r="C239" s="132" t="s">
        <v>1118</v>
      </c>
      <c r="D239" s="132" t="s">
        <v>155</v>
      </c>
      <c r="E239" s="81" t="s">
        <v>1191</v>
      </c>
      <c r="F239" s="136">
        <v>44013</v>
      </c>
      <c r="G239" s="137">
        <v>206086303</v>
      </c>
      <c r="H239" s="154" t="s">
        <v>581</v>
      </c>
      <c r="I239" s="132"/>
      <c r="J239" s="132"/>
      <c r="K239" s="156">
        <v>44013</v>
      </c>
      <c r="L239" s="138">
        <v>44196</v>
      </c>
      <c r="M239" s="48" t="str">
        <f t="shared" si="4"/>
        <v>100%</v>
      </c>
      <c r="N239" s="78"/>
      <c r="O239"/>
    </row>
    <row r="240" spans="1:15" ht="124.5" customHeight="1" x14ac:dyDescent="0.25">
      <c r="A240" s="132" t="s">
        <v>1036</v>
      </c>
      <c r="B240" s="132" t="s">
        <v>92</v>
      </c>
      <c r="C240" s="132" t="s">
        <v>1118</v>
      </c>
      <c r="D240" s="132" t="s">
        <v>155</v>
      </c>
      <c r="E240" s="81" t="s">
        <v>1192</v>
      </c>
      <c r="F240" s="136">
        <v>44013</v>
      </c>
      <c r="G240" s="137">
        <v>400000000</v>
      </c>
      <c r="H240" s="154" t="s">
        <v>581</v>
      </c>
      <c r="I240" s="132"/>
      <c r="J240" s="132"/>
      <c r="K240" s="156">
        <v>44014</v>
      </c>
      <c r="L240" s="138">
        <v>44196</v>
      </c>
      <c r="M240" s="48" t="str">
        <f t="shared" si="4"/>
        <v>100%</v>
      </c>
    </row>
    <row r="241" spans="1:13" ht="78.75" customHeight="1" x14ac:dyDescent="0.25">
      <c r="A241" s="132" t="s">
        <v>1037</v>
      </c>
      <c r="B241" s="132" t="s">
        <v>1313</v>
      </c>
      <c r="C241" s="132" t="s">
        <v>142</v>
      </c>
      <c r="D241" s="132" t="s">
        <v>157</v>
      </c>
      <c r="E241" s="81" t="s">
        <v>1193</v>
      </c>
      <c r="F241" s="136">
        <v>44013</v>
      </c>
      <c r="G241" s="137">
        <v>153240552</v>
      </c>
      <c r="H241" s="154" t="s">
        <v>581</v>
      </c>
      <c r="I241" s="132"/>
      <c r="J241" s="132"/>
      <c r="K241" s="156">
        <v>44013</v>
      </c>
      <c r="L241" s="138">
        <v>44196</v>
      </c>
      <c r="M241" s="48" t="str">
        <f t="shared" si="4"/>
        <v>100%</v>
      </c>
    </row>
    <row r="242" spans="1:13" ht="62.25" customHeight="1" x14ac:dyDescent="0.25">
      <c r="A242" s="132" t="s">
        <v>1038</v>
      </c>
      <c r="B242" s="132" t="s">
        <v>92</v>
      </c>
      <c r="C242" s="132" t="s">
        <v>1119</v>
      </c>
      <c r="D242" s="132" t="s">
        <v>188</v>
      </c>
      <c r="E242" s="81" t="s">
        <v>1194</v>
      </c>
      <c r="F242" s="136">
        <v>44013</v>
      </c>
      <c r="G242" s="137">
        <v>343072390</v>
      </c>
      <c r="H242" s="154" t="s">
        <v>581</v>
      </c>
      <c r="I242" s="132"/>
      <c r="J242" s="132"/>
      <c r="K242" s="156">
        <v>44014</v>
      </c>
      <c r="L242" s="138">
        <v>44196</v>
      </c>
      <c r="M242" s="48" t="str">
        <f t="shared" si="4"/>
        <v>100%</v>
      </c>
    </row>
    <row r="243" spans="1:13" ht="82.5" customHeight="1" x14ac:dyDescent="0.25">
      <c r="A243" s="132" t="s">
        <v>1039</v>
      </c>
      <c r="B243" s="132" t="s">
        <v>1313</v>
      </c>
      <c r="C243" s="132" t="s">
        <v>142</v>
      </c>
      <c r="D243" s="132" t="s">
        <v>157</v>
      </c>
      <c r="E243" s="81" t="s">
        <v>1195</v>
      </c>
      <c r="F243" s="136">
        <v>44013</v>
      </c>
      <c r="G243" s="137">
        <v>38233698</v>
      </c>
      <c r="H243" s="154" t="s">
        <v>581</v>
      </c>
      <c r="I243" s="132"/>
      <c r="J243" s="132"/>
      <c r="K243" s="156">
        <v>44013</v>
      </c>
      <c r="L243" s="138">
        <v>44196</v>
      </c>
      <c r="M243" s="48" t="str">
        <f t="shared" si="4"/>
        <v>100%</v>
      </c>
    </row>
    <row r="244" spans="1:13" ht="74.25" customHeight="1" x14ac:dyDescent="0.25">
      <c r="A244" s="132" t="s">
        <v>1040</v>
      </c>
      <c r="B244" s="132" t="s">
        <v>92</v>
      </c>
      <c r="C244" s="132" t="s">
        <v>1118</v>
      </c>
      <c r="D244" s="132" t="s">
        <v>155</v>
      </c>
      <c r="E244" s="81" t="s">
        <v>1196</v>
      </c>
      <c r="F244" s="136">
        <v>44013</v>
      </c>
      <c r="G244" s="137">
        <v>451080000</v>
      </c>
      <c r="H244" s="154" t="s">
        <v>213</v>
      </c>
      <c r="I244" s="132"/>
      <c r="J244" s="132"/>
      <c r="K244" s="156">
        <v>44014</v>
      </c>
      <c r="L244" s="138">
        <v>44105</v>
      </c>
      <c r="M244" s="48" t="str">
        <f t="shared" si="4"/>
        <v>100%</v>
      </c>
    </row>
    <row r="245" spans="1:13" ht="99.75" customHeight="1" x14ac:dyDescent="0.25">
      <c r="A245" s="132" t="s">
        <v>1041</v>
      </c>
      <c r="B245" s="132" t="s">
        <v>92</v>
      </c>
      <c r="C245" s="132" t="s">
        <v>804</v>
      </c>
      <c r="D245" s="132" t="s">
        <v>155</v>
      </c>
      <c r="E245" s="81" t="s">
        <v>1197</v>
      </c>
      <c r="F245" s="136">
        <v>44013</v>
      </c>
      <c r="G245" s="137">
        <v>687500000</v>
      </c>
      <c r="H245" s="154" t="s">
        <v>581</v>
      </c>
      <c r="I245" s="132"/>
      <c r="J245" s="132"/>
      <c r="K245" s="156">
        <v>44013</v>
      </c>
      <c r="L245" s="138">
        <v>44196</v>
      </c>
      <c r="M245" s="48" t="str">
        <f t="shared" si="4"/>
        <v>100%</v>
      </c>
    </row>
    <row r="246" spans="1:13" ht="60" customHeight="1" x14ac:dyDescent="0.25">
      <c r="A246" s="132" t="s">
        <v>1042</v>
      </c>
      <c r="B246" s="132" t="s">
        <v>1313</v>
      </c>
      <c r="C246" s="132" t="s">
        <v>1120</v>
      </c>
      <c r="D246" s="132" t="s">
        <v>1320</v>
      </c>
      <c r="E246" s="81" t="s">
        <v>1198</v>
      </c>
      <c r="F246" s="136" t="s">
        <v>1273</v>
      </c>
      <c r="G246" s="137">
        <v>5400000</v>
      </c>
      <c r="H246" s="154" t="s">
        <v>581</v>
      </c>
      <c r="I246" s="132"/>
      <c r="J246" s="132"/>
      <c r="K246" s="156">
        <v>44013</v>
      </c>
      <c r="L246" s="138">
        <v>44196</v>
      </c>
      <c r="M246" s="48" t="str">
        <f t="shared" si="4"/>
        <v>100%</v>
      </c>
    </row>
    <row r="247" spans="1:13" ht="53.25" customHeight="1" x14ac:dyDescent="0.25">
      <c r="A247" s="132" t="s">
        <v>1043</v>
      </c>
      <c r="B247" s="132" t="s">
        <v>1313</v>
      </c>
      <c r="C247" s="132" t="s">
        <v>1121</v>
      </c>
      <c r="D247" s="132" t="s">
        <v>1321</v>
      </c>
      <c r="E247" s="81" t="s">
        <v>1199</v>
      </c>
      <c r="F247" s="136" t="s">
        <v>1273</v>
      </c>
      <c r="G247" s="137">
        <v>5248212</v>
      </c>
      <c r="H247" s="154" t="s">
        <v>581</v>
      </c>
      <c r="I247" s="132"/>
      <c r="J247" s="132"/>
      <c r="K247" s="156">
        <v>44013</v>
      </c>
      <c r="L247" s="138">
        <v>44196</v>
      </c>
      <c r="M247" s="48" t="str">
        <f t="shared" si="4"/>
        <v>100%</v>
      </c>
    </row>
    <row r="248" spans="1:13" ht="74.25" customHeight="1" x14ac:dyDescent="0.25">
      <c r="A248" s="132" t="s">
        <v>1044</v>
      </c>
      <c r="B248" s="132" t="s">
        <v>1313</v>
      </c>
      <c r="C248" s="132" t="s">
        <v>1122</v>
      </c>
      <c r="D248" s="132" t="s">
        <v>1322</v>
      </c>
      <c r="E248" s="81" t="s">
        <v>1200</v>
      </c>
      <c r="F248" s="136" t="s">
        <v>1273</v>
      </c>
      <c r="G248" s="137">
        <v>5400000</v>
      </c>
      <c r="H248" s="154" t="s">
        <v>581</v>
      </c>
      <c r="I248" s="132"/>
      <c r="J248" s="132"/>
      <c r="K248" s="156">
        <v>44013</v>
      </c>
      <c r="L248" s="138">
        <v>44196</v>
      </c>
      <c r="M248" s="48" t="str">
        <f t="shared" si="4"/>
        <v>100%</v>
      </c>
    </row>
    <row r="249" spans="1:13" ht="82.5" customHeight="1" x14ac:dyDescent="0.25">
      <c r="A249" s="132" t="s">
        <v>1045</v>
      </c>
      <c r="B249" s="132" t="s">
        <v>675</v>
      </c>
      <c r="C249" s="132" t="s">
        <v>1123</v>
      </c>
      <c r="D249" s="132" t="s">
        <v>1323</v>
      </c>
      <c r="E249" s="81" t="s">
        <v>1201</v>
      </c>
      <c r="F249" s="136">
        <v>44013</v>
      </c>
      <c r="G249" s="137">
        <v>7839129</v>
      </c>
      <c r="H249" s="154" t="s">
        <v>1274</v>
      </c>
      <c r="I249" s="132"/>
      <c r="J249" s="132"/>
      <c r="K249" s="156">
        <v>44014</v>
      </c>
      <c r="L249" s="138">
        <v>44075</v>
      </c>
      <c r="M249" s="48" t="str">
        <f t="shared" si="4"/>
        <v>100%</v>
      </c>
    </row>
    <row r="250" spans="1:13" ht="60.75" customHeight="1" x14ac:dyDescent="0.25">
      <c r="A250" s="132" t="s">
        <v>1046</v>
      </c>
      <c r="B250" s="132" t="s">
        <v>92</v>
      </c>
      <c r="C250" s="132" t="s">
        <v>1124</v>
      </c>
      <c r="D250" s="132" t="s">
        <v>1324</v>
      </c>
      <c r="E250" s="81" t="s">
        <v>1202</v>
      </c>
      <c r="F250" s="136">
        <v>44020</v>
      </c>
      <c r="G250" s="137">
        <v>163732732</v>
      </c>
      <c r="H250" s="154" t="s">
        <v>1319</v>
      </c>
      <c r="I250" s="132"/>
      <c r="J250" s="132"/>
      <c r="K250" s="156">
        <v>44022</v>
      </c>
      <c r="L250" s="138">
        <v>44196</v>
      </c>
      <c r="M250" s="48" t="str">
        <f t="shared" si="4"/>
        <v>100%</v>
      </c>
    </row>
    <row r="251" spans="1:13" ht="78" customHeight="1" x14ac:dyDescent="0.25">
      <c r="A251" s="132" t="s">
        <v>1047</v>
      </c>
      <c r="B251" s="132" t="s">
        <v>1019</v>
      </c>
      <c r="C251" s="132" t="s">
        <v>1125</v>
      </c>
      <c r="D251" s="132" t="s">
        <v>1325</v>
      </c>
      <c r="E251" s="81" t="s">
        <v>1203</v>
      </c>
      <c r="F251" s="136">
        <v>44026</v>
      </c>
      <c r="G251" s="137">
        <v>3562876623</v>
      </c>
      <c r="H251" s="154" t="s">
        <v>1275</v>
      </c>
      <c r="I251" s="132"/>
      <c r="J251" s="132"/>
      <c r="K251" s="156">
        <v>44028</v>
      </c>
      <c r="L251" s="138">
        <v>44196</v>
      </c>
      <c r="M251" s="48" t="str">
        <f t="shared" si="4"/>
        <v>100%</v>
      </c>
    </row>
    <row r="252" spans="1:13" ht="67.5" customHeight="1" x14ac:dyDescent="0.25">
      <c r="A252" s="132" t="s">
        <v>1048</v>
      </c>
      <c r="B252" s="132" t="s">
        <v>219</v>
      </c>
      <c r="C252" s="132" t="s">
        <v>1126</v>
      </c>
      <c r="D252" s="132" t="s">
        <v>963</v>
      </c>
      <c r="E252" s="81" t="s">
        <v>1204</v>
      </c>
      <c r="F252" s="136">
        <v>44027</v>
      </c>
      <c r="G252" s="137">
        <v>411989160</v>
      </c>
      <c r="H252" s="154" t="s">
        <v>1276</v>
      </c>
      <c r="I252" s="132"/>
      <c r="J252" s="132"/>
      <c r="K252" s="156">
        <v>44027</v>
      </c>
      <c r="L252" s="138">
        <v>44194</v>
      </c>
      <c r="M252" s="48" t="str">
        <f t="shared" si="4"/>
        <v>100%</v>
      </c>
    </row>
    <row r="253" spans="1:13" ht="123.75" customHeight="1" x14ac:dyDescent="0.25">
      <c r="A253" s="132" t="s">
        <v>1049</v>
      </c>
      <c r="B253" s="132" t="s">
        <v>113</v>
      </c>
      <c r="C253" s="132" t="s">
        <v>1127</v>
      </c>
      <c r="D253" s="132" t="s">
        <v>78</v>
      </c>
      <c r="E253" s="81" t="s">
        <v>1205</v>
      </c>
      <c r="F253" s="136">
        <v>44027</v>
      </c>
      <c r="G253" s="137">
        <v>8780215839</v>
      </c>
      <c r="H253" s="154" t="s">
        <v>1277</v>
      </c>
      <c r="I253" s="132"/>
      <c r="J253" s="132"/>
      <c r="K253" s="156">
        <v>44028</v>
      </c>
      <c r="L253" s="138">
        <v>44196</v>
      </c>
      <c r="M253" s="48" t="str">
        <f t="shared" si="4"/>
        <v>100%</v>
      </c>
    </row>
    <row r="254" spans="1:13" ht="101.25" customHeight="1" x14ac:dyDescent="0.25">
      <c r="A254" s="132" t="s">
        <v>1050</v>
      </c>
      <c r="B254" s="132" t="s">
        <v>92</v>
      </c>
      <c r="C254" s="132" t="s">
        <v>1118</v>
      </c>
      <c r="D254" s="132" t="s">
        <v>155</v>
      </c>
      <c r="E254" s="81" t="s">
        <v>1206</v>
      </c>
      <c r="F254" s="136">
        <v>44027</v>
      </c>
      <c r="G254" s="137">
        <v>591714940</v>
      </c>
      <c r="H254" s="154" t="s">
        <v>1277</v>
      </c>
      <c r="I254" s="132"/>
      <c r="J254" s="132"/>
      <c r="K254" s="156">
        <v>44028</v>
      </c>
      <c r="L254" s="138">
        <v>44196</v>
      </c>
      <c r="M254" s="48" t="str">
        <f t="shared" si="4"/>
        <v>100%</v>
      </c>
    </row>
    <row r="255" spans="1:13" ht="81" customHeight="1" x14ac:dyDescent="0.25">
      <c r="A255" s="132" t="s">
        <v>1051</v>
      </c>
      <c r="B255" s="132" t="s">
        <v>92</v>
      </c>
      <c r="C255" s="132" t="s">
        <v>1128</v>
      </c>
      <c r="D255" s="132" t="s">
        <v>1326</v>
      </c>
      <c r="E255" s="81" t="s">
        <v>1207</v>
      </c>
      <c r="F255" s="136">
        <v>44028</v>
      </c>
      <c r="G255" s="137">
        <v>15125000</v>
      </c>
      <c r="H255" s="154" t="s">
        <v>1278</v>
      </c>
      <c r="I255" s="132"/>
      <c r="J255" s="132"/>
      <c r="K255" s="156">
        <v>44029</v>
      </c>
      <c r="L255" s="138">
        <v>44196</v>
      </c>
      <c r="M255" s="48" t="str">
        <f t="shared" si="4"/>
        <v>100%</v>
      </c>
    </row>
    <row r="256" spans="1:13" ht="101.25" customHeight="1" x14ac:dyDescent="0.25">
      <c r="A256" s="132" t="s">
        <v>1052</v>
      </c>
      <c r="B256" s="132" t="s">
        <v>113</v>
      </c>
      <c r="C256" s="132" t="s">
        <v>1129</v>
      </c>
      <c r="D256" s="132" t="s">
        <v>1327</v>
      </c>
      <c r="E256" s="81" t="s">
        <v>1208</v>
      </c>
      <c r="F256" s="136">
        <v>44028</v>
      </c>
      <c r="G256" s="137">
        <v>33000000</v>
      </c>
      <c r="H256" s="154" t="s">
        <v>1278</v>
      </c>
      <c r="I256" s="132"/>
      <c r="J256" s="132"/>
      <c r="K256" s="156">
        <v>44029</v>
      </c>
      <c r="L256" s="138">
        <v>44196</v>
      </c>
      <c r="M256" s="48" t="str">
        <f t="shared" si="4"/>
        <v>100%</v>
      </c>
    </row>
    <row r="257" spans="1:13" ht="118.5" customHeight="1" x14ac:dyDescent="0.25">
      <c r="A257" s="132" t="s">
        <v>1053</v>
      </c>
      <c r="B257" s="132" t="s">
        <v>1307</v>
      </c>
      <c r="C257" s="132" t="s">
        <v>1130</v>
      </c>
      <c r="D257" s="132" t="s">
        <v>1328</v>
      </c>
      <c r="E257" s="81" t="s">
        <v>1209</v>
      </c>
      <c r="F257" s="136">
        <v>44029</v>
      </c>
      <c r="G257" s="137">
        <v>13500000</v>
      </c>
      <c r="H257" s="154" t="s">
        <v>62</v>
      </c>
      <c r="I257" s="132"/>
      <c r="J257" s="132"/>
      <c r="K257" s="156">
        <v>44033</v>
      </c>
      <c r="L257" s="138">
        <v>44185</v>
      </c>
      <c r="M257" s="48" t="str">
        <f t="shared" si="4"/>
        <v>100%</v>
      </c>
    </row>
    <row r="258" spans="1:13" ht="108.75" customHeight="1" x14ac:dyDescent="0.25">
      <c r="A258" s="132" t="s">
        <v>1054</v>
      </c>
      <c r="B258" s="132" t="s">
        <v>1313</v>
      </c>
      <c r="C258" s="132" t="s">
        <v>1131</v>
      </c>
      <c r="D258" s="132" t="s">
        <v>1329</v>
      </c>
      <c r="E258" s="81" t="s">
        <v>1210</v>
      </c>
      <c r="F258" s="136">
        <v>44029</v>
      </c>
      <c r="G258" s="137">
        <v>1709180</v>
      </c>
      <c r="H258" s="154" t="s">
        <v>1278</v>
      </c>
      <c r="I258" s="132"/>
      <c r="J258" s="132"/>
      <c r="K258" s="156">
        <v>44029</v>
      </c>
      <c r="L258" s="138">
        <v>44196</v>
      </c>
      <c r="M258" s="48" t="str">
        <f t="shared" si="4"/>
        <v>100%</v>
      </c>
    </row>
    <row r="259" spans="1:13" ht="93" customHeight="1" x14ac:dyDescent="0.25">
      <c r="A259" s="132" t="s">
        <v>1055</v>
      </c>
      <c r="B259" s="132" t="s">
        <v>1313</v>
      </c>
      <c r="C259" s="132" t="s">
        <v>1132</v>
      </c>
      <c r="D259" s="132" t="s">
        <v>1330</v>
      </c>
      <c r="E259" s="81" t="s">
        <v>1211</v>
      </c>
      <c r="F259" s="136">
        <v>44033</v>
      </c>
      <c r="G259" s="137">
        <v>268939381</v>
      </c>
      <c r="H259" s="154" t="s">
        <v>65</v>
      </c>
      <c r="I259" s="132"/>
      <c r="J259" s="132"/>
      <c r="K259" s="156">
        <v>44034</v>
      </c>
      <c r="L259" s="138">
        <v>44196</v>
      </c>
      <c r="M259" s="48" t="str">
        <f t="shared" si="4"/>
        <v>100%</v>
      </c>
    </row>
    <row r="260" spans="1:13" ht="62.25" customHeight="1" x14ac:dyDescent="0.25">
      <c r="A260" s="132" t="s">
        <v>1056</v>
      </c>
      <c r="B260" s="132" t="s">
        <v>1313</v>
      </c>
      <c r="C260" s="132" t="s">
        <v>1133</v>
      </c>
      <c r="D260" s="132" t="s">
        <v>1331</v>
      </c>
      <c r="E260" s="81" t="s">
        <v>1212</v>
      </c>
      <c r="F260" s="136">
        <v>44034</v>
      </c>
      <c r="G260" s="137">
        <v>96875000</v>
      </c>
      <c r="H260" s="154" t="s">
        <v>213</v>
      </c>
      <c r="I260" s="132"/>
      <c r="J260" s="132"/>
      <c r="K260" s="156">
        <v>44025</v>
      </c>
      <c r="L260" s="138">
        <v>44116</v>
      </c>
      <c r="M260" s="48" t="str">
        <f t="shared" si="4"/>
        <v>100%</v>
      </c>
    </row>
    <row r="261" spans="1:13" ht="90" customHeight="1" x14ac:dyDescent="0.25">
      <c r="A261" s="132" t="s">
        <v>1057</v>
      </c>
      <c r="B261" s="132" t="s">
        <v>1313</v>
      </c>
      <c r="C261" s="132" t="s">
        <v>1134</v>
      </c>
      <c r="D261" s="132" t="s">
        <v>943</v>
      </c>
      <c r="E261" s="81" t="s">
        <v>1213</v>
      </c>
      <c r="F261" s="136">
        <v>44034</v>
      </c>
      <c r="G261" s="137">
        <v>40000000</v>
      </c>
      <c r="H261" s="154" t="s">
        <v>213</v>
      </c>
      <c r="I261" s="132"/>
      <c r="J261" s="132"/>
      <c r="K261" s="156">
        <v>44020</v>
      </c>
      <c r="L261" s="138">
        <v>44111</v>
      </c>
      <c r="M261" s="48" t="str">
        <f t="shared" si="4"/>
        <v>100%</v>
      </c>
    </row>
    <row r="262" spans="1:13" ht="66" customHeight="1" x14ac:dyDescent="0.25">
      <c r="A262" s="132" t="s">
        <v>1058</v>
      </c>
      <c r="B262" s="132" t="s">
        <v>1307</v>
      </c>
      <c r="C262" s="132" t="s">
        <v>1135</v>
      </c>
      <c r="D262" s="132" t="s">
        <v>1332</v>
      </c>
      <c r="E262" s="81" t="s">
        <v>1214</v>
      </c>
      <c r="F262" s="136">
        <v>44035</v>
      </c>
      <c r="G262" s="137">
        <v>21420000</v>
      </c>
      <c r="H262" s="154" t="s">
        <v>1279</v>
      </c>
      <c r="I262" s="132"/>
      <c r="J262" s="132"/>
      <c r="K262" s="156">
        <v>44039</v>
      </c>
      <c r="L262" s="138">
        <v>44053</v>
      </c>
      <c r="M262" s="48" t="str">
        <f t="shared" si="4"/>
        <v>100%</v>
      </c>
    </row>
    <row r="263" spans="1:13" ht="53.25" customHeight="1" x14ac:dyDescent="0.25">
      <c r="A263" s="132" t="s">
        <v>1059</v>
      </c>
      <c r="B263" s="132" t="s">
        <v>1018</v>
      </c>
      <c r="C263" s="132" t="s">
        <v>1136</v>
      </c>
      <c r="D263" s="132" t="s">
        <v>1333</v>
      </c>
      <c r="E263" s="81" t="s">
        <v>1215</v>
      </c>
      <c r="F263" s="136">
        <v>44036</v>
      </c>
      <c r="G263" s="137">
        <v>71369368</v>
      </c>
      <c r="H263" s="154" t="s">
        <v>973</v>
      </c>
      <c r="I263" s="132"/>
      <c r="J263" s="132"/>
      <c r="K263" s="156">
        <v>44039</v>
      </c>
      <c r="L263" s="138">
        <v>44100</v>
      </c>
      <c r="M263" s="48" t="str">
        <f t="shared" si="4"/>
        <v>100%</v>
      </c>
    </row>
    <row r="264" spans="1:13" ht="45" customHeight="1" x14ac:dyDescent="0.25">
      <c r="A264" s="132" t="s">
        <v>1060</v>
      </c>
      <c r="B264" s="132" t="s">
        <v>462</v>
      </c>
      <c r="C264" s="132" t="s">
        <v>1137</v>
      </c>
      <c r="D264" s="132" t="s">
        <v>1334</v>
      </c>
      <c r="E264" s="81" t="s">
        <v>1216</v>
      </c>
      <c r="F264" s="136">
        <v>44036</v>
      </c>
      <c r="G264" s="137">
        <v>10000000</v>
      </c>
      <c r="H264" s="154" t="s">
        <v>213</v>
      </c>
      <c r="I264" s="132"/>
      <c r="J264" s="132"/>
      <c r="K264" s="156">
        <v>44036</v>
      </c>
      <c r="L264" s="138">
        <v>44127</v>
      </c>
      <c r="M264" s="48" t="str">
        <f t="shared" si="4"/>
        <v>100%</v>
      </c>
    </row>
    <row r="265" spans="1:13" ht="69.75" customHeight="1" x14ac:dyDescent="0.25">
      <c r="A265" s="132" t="s">
        <v>1061</v>
      </c>
      <c r="B265" s="132" t="s">
        <v>91</v>
      </c>
      <c r="C265" s="132" t="s">
        <v>1138</v>
      </c>
      <c r="D265" s="132">
        <v>43182890</v>
      </c>
      <c r="E265" s="81" t="s">
        <v>1217</v>
      </c>
      <c r="F265" s="136">
        <v>44040</v>
      </c>
      <c r="G265" s="137">
        <v>12500000</v>
      </c>
      <c r="H265" s="154" t="s">
        <v>62</v>
      </c>
      <c r="I265" s="132"/>
      <c r="J265" s="132"/>
      <c r="K265" s="156">
        <v>44044</v>
      </c>
      <c r="L265" s="138">
        <v>44195</v>
      </c>
      <c r="M265" s="48" t="str">
        <f t="shared" si="4"/>
        <v>100%</v>
      </c>
    </row>
    <row r="266" spans="1:13" ht="93.75" customHeight="1" x14ac:dyDescent="0.25">
      <c r="A266" s="132" t="s">
        <v>1062</v>
      </c>
      <c r="B266" s="132" t="s">
        <v>1018</v>
      </c>
      <c r="C266" s="132" t="s">
        <v>1139</v>
      </c>
      <c r="D266" s="132" t="s">
        <v>1335</v>
      </c>
      <c r="E266" s="81" t="s">
        <v>1218</v>
      </c>
      <c r="F266" s="136">
        <v>44042</v>
      </c>
      <c r="G266" s="137">
        <v>27500000</v>
      </c>
      <c r="H266" s="154" t="s">
        <v>62</v>
      </c>
      <c r="I266" s="132"/>
      <c r="J266" s="132"/>
      <c r="K266" s="156">
        <v>44044</v>
      </c>
      <c r="L266" s="138">
        <v>44196</v>
      </c>
      <c r="M266" s="48" t="str">
        <f t="shared" si="4"/>
        <v>100%</v>
      </c>
    </row>
    <row r="267" spans="1:13" ht="62.25" customHeight="1" x14ac:dyDescent="0.25">
      <c r="A267" s="132" t="s">
        <v>1063</v>
      </c>
      <c r="B267" s="132" t="s">
        <v>1313</v>
      </c>
      <c r="C267" s="132" t="s">
        <v>1140</v>
      </c>
      <c r="D267" s="132" t="s">
        <v>116</v>
      </c>
      <c r="E267" s="81" t="s">
        <v>1219</v>
      </c>
      <c r="F267" s="136">
        <v>44042</v>
      </c>
      <c r="G267" s="137">
        <v>1032375</v>
      </c>
      <c r="H267" s="154" t="s">
        <v>62</v>
      </c>
      <c r="I267" s="132"/>
      <c r="J267" s="132"/>
      <c r="K267" s="156">
        <v>44044</v>
      </c>
      <c r="L267" s="138">
        <v>44196</v>
      </c>
      <c r="M267" s="48" t="str">
        <f t="shared" si="4"/>
        <v>100%</v>
      </c>
    </row>
    <row r="268" spans="1:13" ht="77.25" customHeight="1" x14ac:dyDescent="0.25">
      <c r="A268" s="132" t="s">
        <v>1064</v>
      </c>
      <c r="B268" s="132" t="s">
        <v>92</v>
      </c>
      <c r="C268" s="132" t="s">
        <v>1141</v>
      </c>
      <c r="D268" s="132" t="s">
        <v>1336</v>
      </c>
      <c r="E268" s="81" t="s">
        <v>1220</v>
      </c>
      <c r="F268" s="136">
        <v>44042</v>
      </c>
      <c r="G268" s="137">
        <v>15125000</v>
      </c>
      <c r="H268" s="154" t="s">
        <v>62</v>
      </c>
      <c r="I268" s="132"/>
      <c r="J268" s="132"/>
      <c r="K268" s="156">
        <v>44044</v>
      </c>
      <c r="L268" s="138">
        <v>44196</v>
      </c>
      <c r="M268" s="48" t="str">
        <f t="shared" si="4"/>
        <v>100%</v>
      </c>
    </row>
    <row r="269" spans="1:13" ht="79.5" customHeight="1" x14ac:dyDescent="0.25">
      <c r="A269" s="132" t="s">
        <v>1065</v>
      </c>
      <c r="B269" s="132" t="s">
        <v>219</v>
      </c>
      <c r="C269" s="132" t="s">
        <v>1142</v>
      </c>
      <c r="D269" s="132" t="s">
        <v>1337</v>
      </c>
      <c r="E269" s="81" t="s">
        <v>1221</v>
      </c>
      <c r="F269" s="136">
        <v>44042</v>
      </c>
      <c r="G269" s="137">
        <v>15380500</v>
      </c>
      <c r="H269" s="154" t="s">
        <v>1280</v>
      </c>
      <c r="I269" s="132"/>
      <c r="J269" s="132"/>
      <c r="K269" s="156">
        <v>44044</v>
      </c>
      <c r="L269" s="138">
        <v>44180</v>
      </c>
      <c r="M269" s="48" t="str">
        <f t="shared" si="4"/>
        <v>100%</v>
      </c>
    </row>
    <row r="270" spans="1:13" ht="94.5" customHeight="1" x14ac:dyDescent="0.25">
      <c r="A270" s="132" t="s">
        <v>1066</v>
      </c>
      <c r="B270" s="132" t="s">
        <v>92</v>
      </c>
      <c r="C270" s="132" t="s">
        <v>1143</v>
      </c>
      <c r="D270" s="132" t="s">
        <v>1338</v>
      </c>
      <c r="E270" s="81" t="s">
        <v>1222</v>
      </c>
      <c r="F270" s="136">
        <v>44042</v>
      </c>
      <c r="G270" s="137">
        <v>28416667</v>
      </c>
      <c r="H270" s="154" t="s">
        <v>62</v>
      </c>
      <c r="I270" s="132"/>
      <c r="J270" s="132"/>
      <c r="K270" s="156">
        <v>44044</v>
      </c>
      <c r="L270" s="138">
        <v>44196</v>
      </c>
      <c r="M270" s="48" t="str">
        <f t="shared" si="4"/>
        <v>100%</v>
      </c>
    </row>
    <row r="271" spans="1:13" ht="75" customHeight="1" x14ac:dyDescent="0.25">
      <c r="A271" s="132" t="s">
        <v>1067</v>
      </c>
      <c r="B271" s="132" t="s">
        <v>1307</v>
      </c>
      <c r="C271" s="132" t="s">
        <v>1144</v>
      </c>
      <c r="D271" s="132" t="s">
        <v>1339</v>
      </c>
      <c r="E271" s="81" t="s">
        <v>1223</v>
      </c>
      <c r="F271" s="136">
        <v>44043</v>
      </c>
      <c r="G271" s="137">
        <v>35750000</v>
      </c>
      <c r="H271" s="154" t="s">
        <v>1281</v>
      </c>
      <c r="I271" s="132"/>
      <c r="J271" s="132"/>
      <c r="K271" s="156">
        <v>44044</v>
      </c>
      <c r="L271" s="138">
        <v>44188</v>
      </c>
      <c r="M271" s="48" t="str">
        <f t="shared" si="4"/>
        <v>100%</v>
      </c>
    </row>
    <row r="272" spans="1:13" ht="109.5" customHeight="1" x14ac:dyDescent="0.25">
      <c r="A272" s="132" t="s">
        <v>1068</v>
      </c>
      <c r="B272" s="132" t="s">
        <v>219</v>
      </c>
      <c r="C272" s="132" t="s">
        <v>1145</v>
      </c>
      <c r="D272" s="132" t="s">
        <v>1340</v>
      </c>
      <c r="E272" s="81" t="s">
        <v>1224</v>
      </c>
      <c r="F272" s="136">
        <v>44043</v>
      </c>
      <c r="G272" s="137">
        <v>9400000</v>
      </c>
      <c r="H272" s="154" t="s">
        <v>1280</v>
      </c>
      <c r="I272" s="132"/>
      <c r="J272" s="132"/>
      <c r="K272" s="156">
        <v>44044</v>
      </c>
      <c r="L272" s="138">
        <v>44180</v>
      </c>
      <c r="M272" s="48" t="str">
        <f t="shared" si="4"/>
        <v>100%</v>
      </c>
    </row>
    <row r="273" spans="1:13" ht="83.25" customHeight="1" x14ac:dyDescent="0.25">
      <c r="A273" s="132" t="s">
        <v>1069</v>
      </c>
      <c r="B273" s="132" t="s">
        <v>219</v>
      </c>
      <c r="C273" s="132" t="s">
        <v>1146</v>
      </c>
      <c r="D273" s="132" t="s">
        <v>1341</v>
      </c>
      <c r="E273" s="81" t="s">
        <v>1225</v>
      </c>
      <c r="F273" s="136">
        <v>44047</v>
      </c>
      <c r="G273" s="137">
        <v>15380500</v>
      </c>
      <c r="H273" s="154" t="s">
        <v>1280</v>
      </c>
      <c r="I273" s="132"/>
      <c r="J273" s="132"/>
      <c r="K273" s="156">
        <v>44048</v>
      </c>
      <c r="L273" s="138">
        <v>44184</v>
      </c>
      <c r="M273" s="48" t="str">
        <f t="shared" si="4"/>
        <v>100%</v>
      </c>
    </row>
    <row r="274" spans="1:13" ht="87" customHeight="1" x14ac:dyDescent="0.25">
      <c r="A274" s="132" t="s">
        <v>1070</v>
      </c>
      <c r="B274" s="132" t="s">
        <v>1308</v>
      </c>
      <c r="C274" s="132" t="s">
        <v>1147</v>
      </c>
      <c r="D274" s="132" t="s">
        <v>1342</v>
      </c>
      <c r="E274" s="81" t="s">
        <v>1226</v>
      </c>
      <c r="F274" s="136">
        <v>44047</v>
      </c>
      <c r="G274" s="137">
        <v>838999999</v>
      </c>
      <c r="H274" s="154" t="s">
        <v>1280</v>
      </c>
      <c r="I274" s="132"/>
      <c r="J274" s="132"/>
      <c r="K274" s="156">
        <v>44047</v>
      </c>
      <c r="L274" s="138">
        <v>44183</v>
      </c>
      <c r="M274" s="48" t="str">
        <f t="shared" si="4"/>
        <v>100%</v>
      </c>
    </row>
    <row r="275" spans="1:13" ht="69" customHeight="1" x14ac:dyDescent="0.25">
      <c r="A275" s="132" t="s">
        <v>1071</v>
      </c>
      <c r="B275" s="132" t="s">
        <v>1308</v>
      </c>
      <c r="C275" s="132" t="s">
        <v>1148</v>
      </c>
      <c r="D275" s="132" t="s">
        <v>1343</v>
      </c>
      <c r="E275" s="81" t="s">
        <v>1227</v>
      </c>
      <c r="F275" s="136">
        <v>44047</v>
      </c>
      <c r="G275" s="137">
        <v>18000000</v>
      </c>
      <c r="H275" s="154" t="s">
        <v>1282</v>
      </c>
      <c r="I275" s="132"/>
      <c r="J275" s="132"/>
      <c r="K275" s="156">
        <v>44048</v>
      </c>
      <c r="L275" s="138">
        <v>44184</v>
      </c>
      <c r="M275" s="48" t="str">
        <f t="shared" si="4"/>
        <v>100%</v>
      </c>
    </row>
    <row r="276" spans="1:13" ht="69.75" customHeight="1" x14ac:dyDescent="0.25">
      <c r="A276" s="132" t="s">
        <v>1072</v>
      </c>
      <c r="B276" s="132" t="s">
        <v>93</v>
      </c>
      <c r="C276" s="132" t="s">
        <v>1149</v>
      </c>
      <c r="D276" s="132" t="s">
        <v>1344</v>
      </c>
      <c r="E276" s="81" t="s">
        <v>588</v>
      </c>
      <c r="F276" s="136">
        <v>44048</v>
      </c>
      <c r="G276" s="137">
        <v>9011758</v>
      </c>
      <c r="H276" s="154" t="s">
        <v>1283</v>
      </c>
      <c r="I276" s="132"/>
      <c r="J276" s="132"/>
      <c r="K276" s="156">
        <v>44050</v>
      </c>
      <c r="L276" s="138">
        <v>44196</v>
      </c>
      <c r="M276" s="48" t="str">
        <f t="shared" si="4"/>
        <v>100%</v>
      </c>
    </row>
    <row r="277" spans="1:13" ht="112.5" customHeight="1" x14ac:dyDescent="0.25">
      <c r="A277" s="132" t="s">
        <v>1073</v>
      </c>
      <c r="B277" s="132" t="s">
        <v>1308</v>
      </c>
      <c r="C277" s="132" t="s">
        <v>1150</v>
      </c>
      <c r="D277" s="132" t="s">
        <v>1345</v>
      </c>
      <c r="E277" s="81" t="s">
        <v>1228</v>
      </c>
      <c r="F277" s="136">
        <v>44049</v>
      </c>
      <c r="G277" s="137">
        <v>155185440</v>
      </c>
      <c r="H277" s="154" t="s">
        <v>1284</v>
      </c>
      <c r="I277" s="132"/>
      <c r="J277" s="132"/>
      <c r="K277" s="156">
        <v>44054</v>
      </c>
      <c r="L277" s="138">
        <v>44191</v>
      </c>
      <c r="M277" s="48" t="str">
        <f t="shared" si="4"/>
        <v>100%</v>
      </c>
    </row>
    <row r="278" spans="1:13" ht="96" x14ac:dyDescent="0.25">
      <c r="A278" s="132" t="s">
        <v>1074</v>
      </c>
      <c r="B278" s="132" t="s">
        <v>219</v>
      </c>
      <c r="C278" s="132" t="s">
        <v>1151</v>
      </c>
      <c r="D278" s="132" t="s">
        <v>1346</v>
      </c>
      <c r="E278" s="81" t="s">
        <v>1229</v>
      </c>
      <c r="F278" s="136">
        <v>44053</v>
      </c>
      <c r="G278" s="137">
        <v>300000000</v>
      </c>
      <c r="H278" s="154" t="s">
        <v>1280</v>
      </c>
      <c r="I278" s="132"/>
      <c r="J278" s="132"/>
      <c r="K278" s="156">
        <v>44054</v>
      </c>
      <c r="L278" s="138">
        <v>44190</v>
      </c>
      <c r="M278" s="48" t="str">
        <f t="shared" si="4"/>
        <v>100%</v>
      </c>
    </row>
    <row r="279" spans="1:13" ht="69" customHeight="1" x14ac:dyDescent="0.25">
      <c r="A279" s="132" t="s">
        <v>1075</v>
      </c>
      <c r="B279" s="132" t="s">
        <v>1313</v>
      </c>
      <c r="C279" s="132" t="s">
        <v>1152</v>
      </c>
      <c r="D279" s="132" t="s">
        <v>1347</v>
      </c>
      <c r="E279" s="81" t="s">
        <v>1230</v>
      </c>
      <c r="F279" s="136">
        <v>44057</v>
      </c>
      <c r="G279" s="137">
        <v>3984933</v>
      </c>
      <c r="H279" s="154" t="s">
        <v>1285</v>
      </c>
      <c r="I279" s="132"/>
      <c r="J279" s="132"/>
      <c r="K279" s="156">
        <v>44061</v>
      </c>
      <c r="L279" s="138">
        <v>44196</v>
      </c>
      <c r="M279" s="48" t="str">
        <f t="shared" si="4"/>
        <v>100%</v>
      </c>
    </row>
    <row r="280" spans="1:13" ht="90.75" customHeight="1" x14ac:dyDescent="0.25">
      <c r="A280" s="132" t="s">
        <v>1076</v>
      </c>
      <c r="B280" s="132" t="s">
        <v>1313</v>
      </c>
      <c r="C280" s="132" t="s">
        <v>1153</v>
      </c>
      <c r="D280" s="132" t="s">
        <v>1348</v>
      </c>
      <c r="E280" s="81" t="s">
        <v>1231</v>
      </c>
      <c r="F280" s="136">
        <v>44057</v>
      </c>
      <c r="G280" s="137">
        <v>162222568</v>
      </c>
      <c r="H280" s="154" t="s">
        <v>1286</v>
      </c>
      <c r="I280" s="132"/>
      <c r="J280" s="132"/>
      <c r="K280" s="156">
        <v>44060</v>
      </c>
      <c r="L280" s="138">
        <v>44196</v>
      </c>
      <c r="M280" s="48" t="str">
        <f t="shared" si="4"/>
        <v>100%</v>
      </c>
    </row>
    <row r="281" spans="1:13" ht="71.25" customHeight="1" x14ac:dyDescent="0.25">
      <c r="A281" s="132" t="s">
        <v>1077</v>
      </c>
      <c r="B281" s="132" t="s">
        <v>1313</v>
      </c>
      <c r="C281" s="132" t="s">
        <v>1154</v>
      </c>
      <c r="D281" s="132" t="s">
        <v>1349</v>
      </c>
      <c r="E281" s="81" t="s">
        <v>1232</v>
      </c>
      <c r="F281" s="136">
        <v>44061</v>
      </c>
      <c r="G281" s="137">
        <v>22249490</v>
      </c>
      <c r="H281" s="154" t="s">
        <v>1285</v>
      </c>
      <c r="I281" s="132"/>
      <c r="J281" s="132"/>
      <c r="K281" s="156">
        <v>44061</v>
      </c>
      <c r="L281" s="138">
        <v>44196</v>
      </c>
      <c r="M281" s="48" t="str">
        <f t="shared" si="4"/>
        <v>100%</v>
      </c>
    </row>
    <row r="282" spans="1:13" ht="70.5" customHeight="1" x14ac:dyDescent="0.25">
      <c r="A282" s="132" t="s">
        <v>1078</v>
      </c>
      <c r="B282" s="132" t="s">
        <v>1313</v>
      </c>
      <c r="C282" s="132" t="s">
        <v>1155</v>
      </c>
      <c r="D282" s="132" t="s">
        <v>1350</v>
      </c>
      <c r="E282" s="81" t="s">
        <v>1233</v>
      </c>
      <c r="F282" s="136">
        <v>44063</v>
      </c>
      <c r="G282" s="137">
        <v>250000000</v>
      </c>
      <c r="H282" s="154" t="s">
        <v>1287</v>
      </c>
      <c r="I282" s="132"/>
      <c r="J282" s="132"/>
      <c r="K282" s="156">
        <v>44064</v>
      </c>
      <c r="L282" s="138">
        <v>44196</v>
      </c>
      <c r="M282" s="48" t="str">
        <f t="shared" si="4"/>
        <v>100%</v>
      </c>
    </row>
    <row r="283" spans="1:13" ht="105.75" customHeight="1" x14ac:dyDescent="0.25">
      <c r="A283" s="132" t="s">
        <v>1079</v>
      </c>
      <c r="B283" s="132" t="s">
        <v>219</v>
      </c>
      <c r="C283" s="132" t="s">
        <v>1156</v>
      </c>
      <c r="D283" s="132" t="s">
        <v>1351</v>
      </c>
      <c r="E283" s="81" t="s">
        <v>1234</v>
      </c>
      <c r="F283" s="136">
        <v>44064</v>
      </c>
      <c r="G283" s="137">
        <v>8133333</v>
      </c>
      <c r="H283" s="154" t="s">
        <v>1288</v>
      </c>
      <c r="I283" s="132"/>
      <c r="J283" s="132"/>
      <c r="K283" s="156">
        <v>44067</v>
      </c>
      <c r="L283" s="138">
        <v>44184</v>
      </c>
      <c r="M283" s="48" t="str">
        <f t="shared" si="4"/>
        <v>100%</v>
      </c>
    </row>
    <row r="284" spans="1:13" ht="60" x14ac:dyDescent="0.25">
      <c r="A284" s="128" t="s">
        <v>1080</v>
      </c>
      <c r="B284" s="173" t="s">
        <v>92</v>
      </c>
      <c r="C284" s="141" t="s">
        <v>1157</v>
      </c>
      <c r="D284" s="135" t="s">
        <v>1352</v>
      </c>
      <c r="E284" s="81" t="s">
        <v>1235</v>
      </c>
      <c r="F284" s="136">
        <v>44068</v>
      </c>
      <c r="G284" s="170">
        <v>23878682</v>
      </c>
      <c r="H284" s="154" t="s">
        <v>212</v>
      </c>
      <c r="I284" s="68"/>
      <c r="J284" s="68"/>
      <c r="K284" s="156">
        <v>44070</v>
      </c>
      <c r="L284" s="138">
        <v>44191</v>
      </c>
      <c r="M284" s="48" t="str">
        <f t="shared" ref="M284:M349" si="5">IF((ROUND((($N$2-$K284)/(EDATE($L284,0)-$K284)*100),2))&gt;100,"100%",CONCATENATE((ROUND((($N$2-$K284)/(EDATE($L284,0)-$K284)*100),0)),"%"))</f>
        <v>100%</v>
      </c>
    </row>
    <row r="285" spans="1:13" ht="74.25" customHeight="1" x14ac:dyDescent="0.25">
      <c r="A285" s="128" t="s">
        <v>1081</v>
      </c>
      <c r="B285" s="173" t="s">
        <v>1310</v>
      </c>
      <c r="C285" s="141" t="s">
        <v>1158</v>
      </c>
      <c r="D285" s="135" t="s">
        <v>1353</v>
      </c>
      <c r="E285" s="81" t="s">
        <v>1236</v>
      </c>
      <c r="F285" s="136">
        <v>44068</v>
      </c>
      <c r="G285" s="170">
        <v>151130000</v>
      </c>
      <c r="H285" s="134" t="s">
        <v>1289</v>
      </c>
      <c r="I285" s="68"/>
      <c r="J285" s="68"/>
      <c r="K285" s="156">
        <v>44068</v>
      </c>
      <c r="L285" s="138">
        <v>44196</v>
      </c>
      <c r="M285" s="48" t="str">
        <f t="shared" si="5"/>
        <v>100%</v>
      </c>
    </row>
    <row r="286" spans="1:13" ht="89.25" customHeight="1" x14ac:dyDescent="0.25">
      <c r="A286" s="128" t="s">
        <v>1082</v>
      </c>
      <c r="B286" s="173" t="s">
        <v>1310</v>
      </c>
      <c r="C286" s="141" t="s">
        <v>1159</v>
      </c>
      <c r="D286" s="135" t="s">
        <v>1354</v>
      </c>
      <c r="E286" s="81" t="s">
        <v>1237</v>
      </c>
      <c r="F286" s="136">
        <v>44068</v>
      </c>
      <c r="G286" s="170">
        <v>300000000</v>
      </c>
      <c r="H286" s="134" t="s">
        <v>1274</v>
      </c>
      <c r="I286" s="68"/>
      <c r="J286" s="68"/>
      <c r="K286" s="156">
        <v>44069</v>
      </c>
      <c r="L286" s="138">
        <v>44129</v>
      </c>
      <c r="M286" s="48" t="str">
        <f t="shared" si="5"/>
        <v>100%</v>
      </c>
    </row>
    <row r="287" spans="1:13" ht="75" customHeight="1" x14ac:dyDescent="0.25">
      <c r="A287" s="128" t="s">
        <v>1083</v>
      </c>
      <c r="B287" s="173" t="s">
        <v>462</v>
      </c>
      <c r="C287" s="141" t="s">
        <v>1160</v>
      </c>
      <c r="D287" s="135" t="s">
        <v>1355</v>
      </c>
      <c r="E287" s="81" t="s">
        <v>1238</v>
      </c>
      <c r="F287" s="136">
        <v>44070</v>
      </c>
      <c r="G287" s="170">
        <v>112440000</v>
      </c>
      <c r="H287" s="134" t="s">
        <v>1290</v>
      </c>
      <c r="I287" s="68"/>
      <c r="J287" s="68"/>
      <c r="K287" s="156">
        <v>44070</v>
      </c>
      <c r="L287" s="138">
        <v>44165</v>
      </c>
      <c r="M287" s="48" t="str">
        <f t="shared" si="5"/>
        <v>100%</v>
      </c>
    </row>
    <row r="288" spans="1:13" ht="69" customHeight="1" x14ac:dyDescent="0.25">
      <c r="A288" s="128" t="s">
        <v>1084</v>
      </c>
      <c r="B288" s="173" t="s">
        <v>1312</v>
      </c>
      <c r="C288" s="141" t="s">
        <v>1161</v>
      </c>
      <c r="D288" s="6" t="s">
        <v>1342</v>
      </c>
      <c r="E288" s="81" t="s">
        <v>1239</v>
      </c>
      <c r="F288" s="136">
        <v>44070</v>
      </c>
      <c r="G288" s="170">
        <v>653807075</v>
      </c>
      <c r="H288" s="134" t="s">
        <v>212</v>
      </c>
      <c r="I288" s="68"/>
      <c r="J288" s="68"/>
      <c r="K288" s="156">
        <v>44071</v>
      </c>
      <c r="L288" s="138">
        <v>44192</v>
      </c>
      <c r="M288" s="48" t="str">
        <f t="shared" si="5"/>
        <v>100%</v>
      </c>
    </row>
    <row r="289" spans="1:13" ht="70.5" customHeight="1" x14ac:dyDescent="0.25">
      <c r="A289" s="128" t="s">
        <v>1085</v>
      </c>
      <c r="B289" s="173" t="s">
        <v>93</v>
      </c>
      <c r="C289" s="141" t="s">
        <v>1162</v>
      </c>
      <c r="D289" s="135" t="s">
        <v>1356</v>
      </c>
      <c r="E289" s="81" t="s">
        <v>1240</v>
      </c>
      <c r="F289" s="136">
        <v>44070</v>
      </c>
      <c r="G289" s="170">
        <v>129350601</v>
      </c>
      <c r="H289" s="134" t="s">
        <v>212</v>
      </c>
      <c r="I289" s="68" t="s">
        <v>1389</v>
      </c>
      <c r="J289" s="68"/>
      <c r="K289" s="156">
        <v>44075</v>
      </c>
      <c r="L289" s="138">
        <v>44255</v>
      </c>
      <c r="M289" s="48" t="str">
        <f t="shared" si="5"/>
        <v>67%</v>
      </c>
    </row>
    <row r="290" spans="1:13" ht="61.5" customHeight="1" x14ac:dyDescent="0.25">
      <c r="A290" s="128" t="s">
        <v>1086</v>
      </c>
      <c r="B290" s="173" t="s">
        <v>1018</v>
      </c>
      <c r="C290" s="141" t="s">
        <v>1163</v>
      </c>
      <c r="D290" s="135" t="s">
        <v>1357</v>
      </c>
      <c r="E290" s="81" t="s">
        <v>1241</v>
      </c>
      <c r="F290" s="136">
        <v>44070</v>
      </c>
      <c r="G290" s="171">
        <v>20000000</v>
      </c>
      <c r="H290" s="134" t="s">
        <v>212</v>
      </c>
      <c r="I290" s="68"/>
      <c r="J290" s="68"/>
      <c r="K290" s="156">
        <v>44071</v>
      </c>
      <c r="L290" s="138">
        <v>44192</v>
      </c>
      <c r="M290" s="48" t="str">
        <f t="shared" si="5"/>
        <v>100%</v>
      </c>
    </row>
    <row r="291" spans="1:13" ht="69.75" customHeight="1" x14ac:dyDescent="0.25">
      <c r="A291" s="128" t="s">
        <v>1087</v>
      </c>
      <c r="B291" s="173" t="s">
        <v>1309</v>
      </c>
      <c r="C291" s="141" t="s">
        <v>1164</v>
      </c>
      <c r="D291" s="135" t="s">
        <v>1358</v>
      </c>
      <c r="E291" s="81" t="s">
        <v>1242</v>
      </c>
      <c r="F291" s="136">
        <v>44071</v>
      </c>
      <c r="G291" s="170">
        <v>50270918</v>
      </c>
      <c r="H291" s="134" t="s">
        <v>1318</v>
      </c>
      <c r="I291" s="68"/>
      <c r="J291" s="68"/>
      <c r="K291" s="156">
        <v>44075</v>
      </c>
      <c r="L291" s="138">
        <v>44196</v>
      </c>
      <c r="M291" s="48" t="str">
        <f t="shared" si="5"/>
        <v>100%</v>
      </c>
    </row>
    <row r="292" spans="1:13" ht="81" customHeight="1" x14ac:dyDescent="0.25">
      <c r="A292" s="128" t="s">
        <v>1088</v>
      </c>
      <c r="B292" s="173" t="s">
        <v>1313</v>
      </c>
      <c r="C292" s="141" t="s">
        <v>1118</v>
      </c>
      <c r="D292" s="135" t="s">
        <v>155</v>
      </c>
      <c r="E292" s="81" t="s">
        <v>1243</v>
      </c>
      <c r="F292" s="136">
        <v>44071</v>
      </c>
      <c r="G292" s="170">
        <v>100000000</v>
      </c>
      <c r="H292" s="134" t="s">
        <v>212</v>
      </c>
      <c r="I292" s="68"/>
      <c r="J292" s="68"/>
      <c r="K292" s="156">
        <v>44075</v>
      </c>
      <c r="L292" s="138">
        <v>44196</v>
      </c>
      <c r="M292" s="48" t="str">
        <f t="shared" si="5"/>
        <v>100%</v>
      </c>
    </row>
    <row r="293" spans="1:13" ht="86.25" customHeight="1" x14ac:dyDescent="0.25">
      <c r="A293" s="128" t="s">
        <v>1089</v>
      </c>
      <c r="B293" s="173" t="s">
        <v>1313</v>
      </c>
      <c r="C293" s="141" t="s">
        <v>1165</v>
      </c>
      <c r="D293" s="135" t="s">
        <v>1359</v>
      </c>
      <c r="E293" s="81" t="s">
        <v>1244</v>
      </c>
      <c r="F293" s="169">
        <v>44074</v>
      </c>
      <c r="G293" s="170">
        <v>22000000</v>
      </c>
      <c r="H293" s="134" t="s">
        <v>212</v>
      </c>
      <c r="I293" s="68"/>
      <c r="J293" s="68"/>
      <c r="K293" s="156">
        <v>44075</v>
      </c>
      <c r="L293" s="138">
        <v>44196</v>
      </c>
      <c r="M293" s="48" t="str">
        <f t="shared" si="5"/>
        <v>100%</v>
      </c>
    </row>
    <row r="294" spans="1:13" ht="126" customHeight="1" x14ac:dyDescent="0.25">
      <c r="A294" s="128" t="s">
        <v>1090</v>
      </c>
      <c r="B294" s="173" t="s">
        <v>1313</v>
      </c>
      <c r="C294" s="141" t="s">
        <v>1166</v>
      </c>
      <c r="D294" s="135" t="s">
        <v>1360</v>
      </c>
      <c r="E294" s="81" t="s">
        <v>1245</v>
      </c>
      <c r="F294" s="169">
        <v>44074</v>
      </c>
      <c r="G294" s="170">
        <v>9416666</v>
      </c>
      <c r="H294" s="134" t="s">
        <v>1291</v>
      </c>
      <c r="I294" s="68"/>
      <c r="J294" s="68"/>
      <c r="K294" s="156">
        <v>31</v>
      </c>
      <c r="L294" s="138">
        <v>44188</v>
      </c>
      <c r="M294" s="48" t="str">
        <f t="shared" si="5"/>
        <v>100%</v>
      </c>
    </row>
    <row r="295" spans="1:13" ht="96.75" customHeight="1" x14ac:dyDescent="0.25">
      <c r="A295" s="128" t="s">
        <v>1091</v>
      </c>
      <c r="B295" s="173" t="s">
        <v>1313</v>
      </c>
      <c r="C295" s="141" t="s">
        <v>1167</v>
      </c>
      <c r="D295" s="135" t="s">
        <v>157</v>
      </c>
      <c r="E295" s="81" t="s">
        <v>1246</v>
      </c>
      <c r="F295" s="169">
        <v>44074</v>
      </c>
      <c r="G295" s="170">
        <v>9600000</v>
      </c>
      <c r="H295" s="134" t="s">
        <v>212</v>
      </c>
      <c r="I295" s="68"/>
      <c r="J295" s="68"/>
      <c r="K295" s="156">
        <v>44075</v>
      </c>
      <c r="L295" s="138">
        <v>44196</v>
      </c>
      <c r="M295" s="48" t="str">
        <f t="shared" si="5"/>
        <v>100%</v>
      </c>
    </row>
    <row r="296" spans="1:13" ht="67.5" customHeight="1" x14ac:dyDescent="0.25">
      <c r="A296" s="128" t="s">
        <v>1390</v>
      </c>
      <c r="B296" s="173" t="s">
        <v>92</v>
      </c>
      <c r="C296" s="141" t="s">
        <v>1168</v>
      </c>
      <c r="D296" s="135" t="s">
        <v>1361</v>
      </c>
      <c r="E296" s="81" t="s">
        <v>1247</v>
      </c>
      <c r="F296" s="178">
        <v>44077</v>
      </c>
      <c r="G296" s="179">
        <v>395158641</v>
      </c>
      <c r="H296" s="134" t="s">
        <v>1318</v>
      </c>
      <c r="I296" s="68" t="s">
        <v>1391</v>
      </c>
      <c r="J296" s="68"/>
      <c r="K296" s="156">
        <v>44084</v>
      </c>
      <c r="L296" s="138">
        <v>44286</v>
      </c>
      <c r="M296" s="48" t="str">
        <f t="shared" si="5"/>
        <v>55%</v>
      </c>
    </row>
    <row r="297" spans="1:13" ht="100.5" customHeight="1" x14ac:dyDescent="0.25">
      <c r="A297" s="128" t="s">
        <v>1093</v>
      </c>
      <c r="B297" s="173" t="s">
        <v>462</v>
      </c>
      <c r="C297" s="141" t="s">
        <v>1169</v>
      </c>
      <c r="D297" s="135" t="s">
        <v>1362</v>
      </c>
      <c r="E297" s="81" t="s">
        <v>1248</v>
      </c>
      <c r="F297" s="169">
        <v>44077</v>
      </c>
      <c r="G297" s="170">
        <v>487000000</v>
      </c>
      <c r="H297" s="134" t="s">
        <v>213</v>
      </c>
      <c r="I297" s="68"/>
      <c r="J297" s="68"/>
      <c r="K297" s="156">
        <v>44078</v>
      </c>
      <c r="L297" s="138">
        <v>44168</v>
      </c>
      <c r="M297" s="48" t="str">
        <f t="shared" si="5"/>
        <v>100%</v>
      </c>
    </row>
    <row r="298" spans="1:13" ht="79.5" customHeight="1" x14ac:dyDescent="0.25">
      <c r="A298" s="128" t="s">
        <v>1094</v>
      </c>
      <c r="B298" s="173" t="s">
        <v>92</v>
      </c>
      <c r="C298" s="141" t="s">
        <v>1118</v>
      </c>
      <c r="D298" s="135" t="s">
        <v>155</v>
      </c>
      <c r="E298" s="81" t="s">
        <v>1249</v>
      </c>
      <c r="F298" s="169">
        <v>248</v>
      </c>
      <c r="G298" s="170">
        <v>1097785846</v>
      </c>
      <c r="H298" s="134" t="s">
        <v>1292</v>
      </c>
      <c r="I298" s="68"/>
      <c r="J298" s="68"/>
      <c r="K298" s="156">
        <v>44078</v>
      </c>
      <c r="L298" s="138">
        <v>44168</v>
      </c>
      <c r="M298" s="48" t="str">
        <f t="shared" si="5"/>
        <v>100%</v>
      </c>
    </row>
    <row r="299" spans="1:13" ht="66.75" customHeight="1" x14ac:dyDescent="0.25">
      <c r="A299" s="128" t="s">
        <v>1095</v>
      </c>
      <c r="B299" s="173" t="s">
        <v>1313</v>
      </c>
      <c r="C299" s="141" t="s">
        <v>1170</v>
      </c>
      <c r="D299" s="135" t="s">
        <v>1363</v>
      </c>
      <c r="E299" s="81" t="s">
        <v>1250</v>
      </c>
      <c r="F299" s="169">
        <v>248</v>
      </c>
      <c r="G299" s="170">
        <v>587858</v>
      </c>
      <c r="H299" s="134" t="s">
        <v>1293</v>
      </c>
      <c r="I299" s="68"/>
      <c r="J299" s="68"/>
      <c r="K299" s="156">
        <v>44087</v>
      </c>
      <c r="L299" s="138">
        <v>44196</v>
      </c>
      <c r="M299" s="48" t="str">
        <f t="shared" si="5"/>
        <v>100%</v>
      </c>
    </row>
    <row r="300" spans="1:13" ht="77.25" customHeight="1" x14ac:dyDescent="0.25">
      <c r="A300" s="128" t="s">
        <v>1096</v>
      </c>
      <c r="B300" s="173" t="s">
        <v>1314</v>
      </c>
      <c r="C300" s="141" t="s">
        <v>1171</v>
      </c>
      <c r="D300" s="135" t="s">
        <v>1364</v>
      </c>
      <c r="E300" s="81" t="s">
        <v>1251</v>
      </c>
      <c r="F300" s="169">
        <v>44082</v>
      </c>
      <c r="G300" s="170">
        <v>14000000</v>
      </c>
      <c r="H300" s="134" t="s">
        <v>1294</v>
      </c>
      <c r="I300" s="68"/>
      <c r="J300" s="68"/>
      <c r="K300" s="156">
        <v>44083</v>
      </c>
      <c r="L300" s="138">
        <v>44196</v>
      </c>
      <c r="M300" s="48" t="str">
        <f t="shared" si="5"/>
        <v>100%</v>
      </c>
    </row>
    <row r="301" spans="1:13" ht="98.25" customHeight="1" x14ac:dyDescent="0.25">
      <c r="A301" s="128" t="s">
        <v>1097</v>
      </c>
      <c r="B301" s="173" t="s">
        <v>124</v>
      </c>
      <c r="C301" s="141" t="s">
        <v>1172</v>
      </c>
      <c r="D301" s="135" t="s">
        <v>534</v>
      </c>
      <c r="E301" s="81" t="s">
        <v>1252</v>
      </c>
      <c r="F301" s="169">
        <v>44083</v>
      </c>
      <c r="G301" s="170">
        <v>49922880</v>
      </c>
      <c r="H301" s="134" t="s">
        <v>1318</v>
      </c>
      <c r="I301" s="68" t="s">
        <v>1392</v>
      </c>
      <c r="J301" s="68"/>
      <c r="K301" s="156">
        <v>44084</v>
      </c>
      <c r="L301" s="138">
        <v>44219</v>
      </c>
      <c r="M301" s="48" t="str">
        <f t="shared" si="5"/>
        <v>83%</v>
      </c>
    </row>
    <row r="302" spans="1:13" ht="89.25" customHeight="1" x14ac:dyDescent="0.25">
      <c r="A302" s="128" t="s">
        <v>1098</v>
      </c>
      <c r="B302" s="173" t="s">
        <v>462</v>
      </c>
      <c r="C302" s="141" t="s">
        <v>1173</v>
      </c>
      <c r="D302" s="135" t="s">
        <v>934</v>
      </c>
      <c r="E302" s="81" t="s">
        <v>1253</v>
      </c>
      <c r="F302" s="169">
        <v>44084</v>
      </c>
      <c r="G302" s="170">
        <v>71057578</v>
      </c>
      <c r="H302" s="134" t="s">
        <v>1295</v>
      </c>
      <c r="I302" s="68"/>
      <c r="J302" s="68"/>
      <c r="K302" s="156">
        <v>44090</v>
      </c>
      <c r="L302" s="138">
        <v>44181</v>
      </c>
      <c r="M302" s="48" t="str">
        <f t="shared" si="5"/>
        <v>100%</v>
      </c>
    </row>
    <row r="303" spans="1:13" ht="63.75" customHeight="1" x14ac:dyDescent="0.25">
      <c r="A303" s="128" t="s">
        <v>1099</v>
      </c>
      <c r="B303" s="173" t="s">
        <v>1313</v>
      </c>
      <c r="C303" s="141" t="s">
        <v>1174</v>
      </c>
      <c r="D303" s="135" t="s">
        <v>209</v>
      </c>
      <c r="E303" s="81" t="s">
        <v>1254</v>
      </c>
      <c r="F303" s="169">
        <v>44084</v>
      </c>
      <c r="G303" s="170">
        <v>2426974</v>
      </c>
      <c r="H303" s="134" t="s">
        <v>1296</v>
      </c>
      <c r="I303" s="68"/>
      <c r="J303" s="68"/>
      <c r="K303" s="156">
        <v>44085</v>
      </c>
      <c r="L303" s="138">
        <v>44196</v>
      </c>
      <c r="M303" s="48" t="str">
        <f t="shared" si="5"/>
        <v>100%</v>
      </c>
    </row>
    <row r="304" spans="1:13" ht="73.5" customHeight="1" x14ac:dyDescent="0.25">
      <c r="A304" s="128" t="s">
        <v>1100</v>
      </c>
      <c r="B304" s="173" t="s">
        <v>1313</v>
      </c>
      <c r="C304" s="141" t="s">
        <v>1175</v>
      </c>
      <c r="D304" s="135" t="s">
        <v>1365</v>
      </c>
      <c r="E304" s="81" t="s">
        <v>1255</v>
      </c>
      <c r="F304" s="169">
        <v>44085</v>
      </c>
      <c r="G304" s="170">
        <v>791270</v>
      </c>
      <c r="H304" s="134" t="s">
        <v>1297</v>
      </c>
      <c r="I304" s="68"/>
      <c r="J304" s="68"/>
      <c r="K304" s="139">
        <v>44090</v>
      </c>
      <c r="L304" s="139">
        <v>44196</v>
      </c>
      <c r="M304" s="48" t="str">
        <f t="shared" si="5"/>
        <v>100%</v>
      </c>
    </row>
    <row r="305" spans="1:13" ht="48" x14ac:dyDescent="0.25">
      <c r="A305" s="128" t="s">
        <v>1101</v>
      </c>
      <c r="B305" s="173" t="s">
        <v>92</v>
      </c>
      <c r="C305" s="141" t="s">
        <v>1176</v>
      </c>
      <c r="D305" s="135" t="s">
        <v>155</v>
      </c>
      <c r="E305" s="81" t="s">
        <v>1256</v>
      </c>
      <c r="F305" s="169">
        <v>44089</v>
      </c>
      <c r="G305" s="170">
        <v>635634480</v>
      </c>
      <c r="H305" s="134" t="s">
        <v>1298</v>
      </c>
      <c r="I305" s="68"/>
      <c r="J305" s="68"/>
      <c r="K305" s="172">
        <v>44089</v>
      </c>
      <c r="L305" s="172">
        <v>44194</v>
      </c>
      <c r="M305" s="48" t="str">
        <f t="shared" si="5"/>
        <v>100%</v>
      </c>
    </row>
    <row r="306" spans="1:13" ht="112.5" customHeight="1" x14ac:dyDescent="0.25">
      <c r="A306" s="128" t="s">
        <v>1102</v>
      </c>
      <c r="B306" s="173" t="s">
        <v>462</v>
      </c>
      <c r="C306" s="141" t="s">
        <v>1177</v>
      </c>
      <c r="D306" s="135" t="s">
        <v>1366</v>
      </c>
      <c r="E306" s="81" t="s">
        <v>1257</v>
      </c>
      <c r="F306" s="169">
        <v>44089</v>
      </c>
      <c r="G306" s="170">
        <v>374422635</v>
      </c>
      <c r="H306" s="134" t="s">
        <v>1299</v>
      </c>
      <c r="I306" s="68"/>
      <c r="J306" s="68"/>
      <c r="K306" s="139">
        <v>44089</v>
      </c>
      <c r="L306" s="139">
        <v>44165</v>
      </c>
      <c r="M306" s="48" t="str">
        <f t="shared" si="5"/>
        <v>100%</v>
      </c>
    </row>
    <row r="307" spans="1:13" ht="97.5" customHeight="1" x14ac:dyDescent="0.25">
      <c r="A307" s="128" t="s">
        <v>1103</v>
      </c>
      <c r="B307" s="173" t="s">
        <v>1019</v>
      </c>
      <c r="C307" s="141" t="s">
        <v>1178</v>
      </c>
      <c r="D307" s="135" t="s">
        <v>188</v>
      </c>
      <c r="E307" s="81" t="s">
        <v>1258</v>
      </c>
      <c r="F307" s="169">
        <v>44090</v>
      </c>
      <c r="G307" s="170">
        <v>57000000</v>
      </c>
      <c r="H307" s="134" t="s">
        <v>1300</v>
      </c>
      <c r="I307" s="68"/>
      <c r="J307" s="68"/>
      <c r="K307" s="139">
        <v>44090</v>
      </c>
      <c r="L307" s="139">
        <v>44196</v>
      </c>
      <c r="M307" s="48" t="str">
        <f t="shared" si="5"/>
        <v>100%</v>
      </c>
    </row>
    <row r="308" spans="1:13" ht="89.25" customHeight="1" x14ac:dyDescent="0.25">
      <c r="A308" s="128" t="s">
        <v>1104</v>
      </c>
      <c r="B308" s="173" t="s">
        <v>91</v>
      </c>
      <c r="C308" s="141" t="s">
        <v>1179</v>
      </c>
      <c r="D308" s="135" t="s">
        <v>1367</v>
      </c>
      <c r="E308" s="81" t="s">
        <v>1259</v>
      </c>
      <c r="F308" s="169">
        <v>44091</v>
      </c>
      <c r="G308" s="170">
        <v>14000000</v>
      </c>
      <c r="H308" s="134" t="s">
        <v>1301</v>
      </c>
      <c r="I308" s="68"/>
      <c r="J308" s="68"/>
      <c r="K308" s="139">
        <v>44091</v>
      </c>
      <c r="L308" s="139">
        <v>44196</v>
      </c>
      <c r="M308" s="48" t="str">
        <f t="shared" si="5"/>
        <v>100%</v>
      </c>
    </row>
    <row r="309" spans="1:13" ht="83.25" customHeight="1" x14ac:dyDescent="0.25">
      <c r="A309" s="128" t="s">
        <v>1105</v>
      </c>
      <c r="B309" s="173" t="s">
        <v>1308</v>
      </c>
      <c r="C309" s="141" t="s">
        <v>1161</v>
      </c>
      <c r="D309" s="135" t="s">
        <v>1342</v>
      </c>
      <c r="E309" s="81" t="s">
        <v>1260</v>
      </c>
      <c r="F309" s="169">
        <v>44092</v>
      </c>
      <c r="G309" s="170">
        <v>561280874</v>
      </c>
      <c r="H309" s="134" t="s">
        <v>213</v>
      </c>
      <c r="I309" s="68"/>
      <c r="J309" s="68"/>
      <c r="K309" s="139">
        <v>44095</v>
      </c>
      <c r="L309" s="139">
        <v>44185</v>
      </c>
      <c r="M309" s="48" t="str">
        <f t="shared" si="5"/>
        <v>100%</v>
      </c>
    </row>
    <row r="310" spans="1:13" ht="88.5" customHeight="1" x14ac:dyDescent="0.25">
      <c r="A310" s="128" t="s">
        <v>1106</v>
      </c>
      <c r="B310" s="173" t="s">
        <v>1310</v>
      </c>
      <c r="C310" s="141" t="s">
        <v>1180</v>
      </c>
      <c r="D310" s="135" t="s">
        <v>1368</v>
      </c>
      <c r="E310" s="81" t="s">
        <v>1261</v>
      </c>
      <c r="F310" s="169">
        <v>44092</v>
      </c>
      <c r="G310" s="170">
        <v>674214418</v>
      </c>
      <c r="H310" s="134" t="s">
        <v>973</v>
      </c>
      <c r="I310" s="61" t="s">
        <v>1393</v>
      </c>
      <c r="J310" s="68"/>
      <c r="K310" s="139">
        <v>44092</v>
      </c>
      <c r="L310" s="139">
        <v>44217</v>
      </c>
      <c r="M310" s="48" t="str">
        <f t="shared" si="5"/>
        <v>83%</v>
      </c>
    </row>
    <row r="311" spans="1:13" ht="78" customHeight="1" x14ac:dyDescent="0.25">
      <c r="A311" s="128" t="s">
        <v>1107</v>
      </c>
      <c r="B311" s="173" t="s">
        <v>92</v>
      </c>
      <c r="C311" s="141" t="s">
        <v>1181</v>
      </c>
      <c r="D311" s="135" t="s">
        <v>1369</v>
      </c>
      <c r="E311" s="81" t="s">
        <v>1262</v>
      </c>
      <c r="F311" s="169">
        <v>44095</v>
      </c>
      <c r="G311" s="170">
        <v>18333333</v>
      </c>
      <c r="H311" s="134" t="s">
        <v>1302</v>
      </c>
      <c r="I311" s="68"/>
      <c r="J311" s="68"/>
      <c r="K311" s="139">
        <v>44095</v>
      </c>
      <c r="L311" s="139">
        <v>44196</v>
      </c>
      <c r="M311" s="48" t="str">
        <f t="shared" si="5"/>
        <v>100%</v>
      </c>
    </row>
    <row r="312" spans="1:13" ht="93" customHeight="1" x14ac:dyDescent="0.25">
      <c r="A312" s="128" t="s">
        <v>1108</v>
      </c>
      <c r="B312" s="173" t="s">
        <v>1313</v>
      </c>
      <c r="C312" s="141" t="s">
        <v>1182</v>
      </c>
      <c r="D312" s="135" t="s">
        <v>89</v>
      </c>
      <c r="E312" s="81" t="s">
        <v>1263</v>
      </c>
      <c r="F312" s="169">
        <v>44096</v>
      </c>
      <c r="G312" s="170">
        <v>44807712</v>
      </c>
      <c r="H312" s="134" t="s">
        <v>1303</v>
      </c>
      <c r="I312" s="68"/>
      <c r="J312" s="68"/>
      <c r="K312" s="139">
        <v>44099</v>
      </c>
      <c r="L312" s="139">
        <v>44463</v>
      </c>
      <c r="M312" s="48" t="str">
        <f t="shared" si="5"/>
        <v>27%</v>
      </c>
    </row>
    <row r="313" spans="1:13" ht="69.75" customHeight="1" x14ac:dyDescent="0.25">
      <c r="A313" s="128" t="s">
        <v>1109</v>
      </c>
      <c r="B313" s="173" t="s">
        <v>1311</v>
      </c>
      <c r="C313" s="141" t="s">
        <v>1183</v>
      </c>
      <c r="D313" s="135" t="s">
        <v>158</v>
      </c>
      <c r="E313" s="81" t="s">
        <v>1264</v>
      </c>
      <c r="F313" s="169">
        <v>44096</v>
      </c>
      <c r="G313" s="170">
        <v>122465000</v>
      </c>
      <c r="H313" s="134" t="s">
        <v>1304</v>
      </c>
      <c r="I313" s="68"/>
      <c r="J313" s="68"/>
      <c r="K313" s="172">
        <v>44096</v>
      </c>
      <c r="L313" s="172">
        <v>44165</v>
      </c>
      <c r="M313" s="48" t="str">
        <f t="shared" si="5"/>
        <v>100%</v>
      </c>
    </row>
    <row r="314" spans="1:13" ht="95.25" customHeight="1" x14ac:dyDescent="0.25">
      <c r="A314" s="128" t="s">
        <v>1110</v>
      </c>
      <c r="B314" s="173" t="s">
        <v>219</v>
      </c>
      <c r="C314" s="141" t="s">
        <v>1184</v>
      </c>
      <c r="D314" s="135" t="s">
        <v>1370</v>
      </c>
      <c r="E314" s="81" t="s">
        <v>1265</v>
      </c>
      <c r="F314" s="169">
        <v>44097</v>
      </c>
      <c r="G314" s="170">
        <v>290321868</v>
      </c>
      <c r="H314" s="134" t="s">
        <v>1305</v>
      </c>
      <c r="I314" s="68"/>
      <c r="J314" s="68"/>
      <c r="K314" s="172">
        <v>44097</v>
      </c>
      <c r="L314" s="172">
        <v>44196</v>
      </c>
      <c r="M314" s="48" t="str">
        <f t="shared" si="5"/>
        <v>100%</v>
      </c>
    </row>
    <row r="315" spans="1:13" ht="85.5" customHeight="1" x14ac:dyDescent="0.25">
      <c r="A315" s="128" t="s">
        <v>1111</v>
      </c>
      <c r="B315" s="173" t="s">
        <v>462</v>
      </c>
      <c r="C315" s="141" t="s">
        <v>1185</v>
      </c>
      <c r="D315" s="135" t="s">
        <v>1371</v>
      </c>
      <c r="E315" s="81" t="s">
        <v>1266</v>
      </c>
      <c r="F315" s="169">
        <v>44097</v>
      </c>
      <c r="G315" s="170">
        <v>53570230</v>
      </c>
      <c r="H315" s="134" t="s">
        <v>213</v>
      </c>
      <c r="I315" s="68"/>
      <c r="J315" s="68"/>
      <c r="K315" s="139">
        <v>44102</v>
      </c>
      <c r="L315" s="139">
        <v>44192</v>
      </c>
      <c r="M315" s="48" t="str">
        <f t="shared" si="5"/>
        <v>100%</v>
      </c>
    </row>
    <row r="316" spans="1:13" ht="83.25" customHeight="1" x14ac:dyDescent="0.25">
      <c r="A316" s="128" t="s">
        <v>1112</v>
      </c>
      <c r="B316" s="173" t="s">
        <v>1019</v>
      </c>
      <c r="C316" s="141" t="s">
        <v>1186</v>
      </c>
      <c r="D316" s="135" t="s">
        <v>78</v>
      </c>
      <c r="E316" s="81" t="s">
        <v>1267</v>
      </c>
      <c r="F316" s="169">
        <v>44098</v>
      </c>
      <c r="G316" s="170">
        <v>157833511</v>
      </c>
      <c r="H316" s="134" t="s">
        <v>1306</v>
      </c>
      <c r="I316" s="68" t="s">
        <v>1394</v>
      </c>
      <c r="J316" s="68"/>
      <c r="K316" s="139">
        <v>44099</v>
      </c>
      <c r="L316" s="139">
        <v>44241</v>
      </c>
      <c r="M316" s="48" t="str">
        <f t="shared" si="5"/>
        <v>68%</v>
      </c>
    </row>
    <row r="317" spans="1:13" ht="90.75" customHeight="1" x14ac:dyDescent="0.25">
      <c r="A317" s="128" t="s">
        <v>1113</v>
      </c>
      <c r="B317" s="173" t="s">
        <v>462</v>
      </c>
      <c r="C317" s="141" t="s">
        <v>701</v>
      </c>
      <c r="D317" s="135" t="s">
        <v>225</v>
      </c>
      <c r="E317" s="81" t="s">
        <v>1268</v>
      </c>
      <c r="F317" s="169">
        <v>44098</v>
      </c>
      <c r="G317" s="170">
        <v>42423500</v>
      </c>
      <c r="H317" s="134" t="s">
        <v>213</v>
      </c>
      <c r="I317" s="68"/>
      <c r="J317" s="68"/>
      <c r="K317" s="139">
        <v>44102</v>
      </c>
      <c r="L317" s="139">
        <v>44192</v>
      </c>
      <c r="M317" s="48" t="str">
        <f t="shared" si="5"/>
        <v>100%</v>
      </c>
    </row>
    <row r="318" spans="1:13" ht="72.75" customHeight="1" x14ac:dyDescent="0.25">
      <c r="A318" s="128" t="s">
        <v>1114</v>
      </c>
      <c r="B318" s="173" t="s">
        <v>1308</v>
      </c>
      <c r="C318" s="141" t="s">
        <v>1187</v>
      </c>
      <c r="D318" s="135" t="s">
        <v>1372</v>
      </c>
      <c r="E318" s="81" t="s">
        <v>1269</v>
      </c>
      <c r="F318" s="169">
        <v>44099</v>
      </c>
      <c r="G318" s="170">
        <v>163744000</v>
      </c>
      <c r="H318" s="134" t="s">
        <v>213</v>
      </c>
      <c r="I318" s="68"/>
      <c r="J318" s="68"/>
      <c r="K318" s="139">
        <v>44099</v>
      </c>
      <c r="L318" s="139">
        <v>44189</v>
      </c>
      <c r="M318" s="48" t="str">
        <f t="shared" si="5"/>
        <v>100%</v>
      </c>
    </row>
    <row r="319" spans="1:13" ht="117.75" customHeight="1" x14ac:dyDescent="0.25">
      <c r="A319" s="128" t="s">
        <v>1115</v>
      </c>
      <c r="B319" s="173" t="s">
        <v>1309</v>
      </c>
      <c r="C319" s="141" t="s">
        <v>1188</v>
      </c>
      <c r="D319" s="135" t="s">
        <v>1373</v>
      </c>
      <c r="E319" s="81" t="s">
        <v>1270</v>
      </c>
      <c r="F319" s="169">
        <v>44099</v>
      </c>
      <c r="G319" s="170">
        <v>10021228</v>
      </c>
      <c r="H319" s="134" t="s">
        <v>977</v>
      </c>
      <c r="I319" s="68"/>
      <c r="J319" s="68"/>
      <c r="K319" s="139">
        <v>44103</v>
      </c>
      <c r="L319" s="139">
        <v>44146</v>
      </c>
      <c r="M319" s="48" t="str">
        <f t="shared" si="5"/>
        <v>100%</v>
      </c>
    </row>
    <row r="320" spans="1:13" ht="73.5" customHeight="1" x14ac:dyDescent="0.25">
      <c r="A320" s="128" t="s">
        <v>1116</v>
      </c>
      <c r="B320" s="173" t="s">
        <v>462</v>
      </c>
      <c r="C320" s="141" t="s">
        <v>1189</v>
      </c>
      <c r="D320" s="135" t="s">
        <v>1374</v>
      </c>
      <c r="E320" s="81" t="s">
        <v>1271</v>
      </c>
      <c r="F320" s="169">
        <v>44104</v>
      </c>
      <c r="G320" s="170">
        <v>22680000</v>
      </c>
      <c r="H320" s="134" t="s">
        <v>213</v>
      </c>
      <c r="I320" s="68"/>
      <c r="J320" s="68"/>
      <c r="K320" s="139">
        <v>44105</v>
      </c>
      <c r="L320" s="139">
        <v>44196</v>
      </c>
      <c r="M320" s="48" t="str">
        <f t="shared" si="5"/>
        <v>100%</v>
      </c>
    </row>
    <row r="321" spans="1:15" s="50" customFormat="1" ht="88.5" customHeight="1" x14ac:dyDescent="0.25">
      <c r="A321" s="128" t="s">
        <v>1117</v>
      </c>
      <c r="B321" s="173" t="s">
        <v>1313</v>
      </c>
      <c r="C321" s="141" t="s">
        <v>1190</v>
      </c>
      <c r="D321" s="135" t="s">
        <v>1375</v>
      </c>
      <c r="E321" s="81" t="s">
        <v>1272</v>
      </c>
      <c r="F321" s="169">
        <v>44104</v>
      </c>
      <c r="G321" s="170">
        <v>10500000</v>
      </c>
      <c r="H321" s="134" t="s">
        <v>213</v>
      </c>
      <c r="I321" s="68"/>
      <c r="J321" s="68"/>
      <c r="K321" s="139">
        <v>44105</v>
      </c>
      <c r="L321" s="139">
        <v>44196</v>
      </c>
      <c r="M321" s="48" t="str">
        <f t="shared" si="5"/>
        <v>100%</v>
      </c>
      <c r="O321"/>
    </row>
    <row r="322" spans="1:15" s="50" customFormat="1" ht="52.5" customHeight="1" x14ac:dyDescent="0.25">
      <c r="A322" s="177" t="s">
        <v>1395</v>
      </c>
      <c r="B322" s="177"/>
      <c r="C322" s="177"/>
      <c r="D322" s="177"/>
      <c r="E322" s="177"/>
      <c r="F322" s="177"/>
      <c r="G322" s="177"/>
      <c r="H322" s="177"/>
      <c r="I322" s="177"/>
      <c r="J322" s="177"/>
      <c r="K322" s="177"/>
      <c r="L322" s="177"/>
      <c r="M322" s="177"/>
      <c r="O322"/>
    </row>
    <row r="323" spans="1:15" s="50" customFormat="1" ht="104.25" customHeight="1" x14ac:dyDescent="0.25">
      <c r="A323" s="39" t="s">
        <v>0</v>
      </c>
      <c r="B323" s="39" t="s">
        <v>5</v>
      </c>
      <c r="C323" s="39" t="s">
        <v>1</v>
      </c>
      <c r="D323" s="39" t="s">
        <v>6</v>
      </c>
      <c r="E323" s="39" t="s">
        <v>27</v>
      </c>
      <c r="F323" s="39" t="s">
        <v>28</v>
      </c>
      <c r="G323" s="39" t="s">
        <v>7</v>
      </c>
      <c r="H323" s="39" t="s">
        <v>26</v>
      </c>
      <c r="I323" s="39" t="s">
        <v>31</v>
      </c>
      <c r="J323" s="39" t="s">
        <v>30</v>
      </c>
      <c r="K323" s="39" t="s">
        <v>2</v>
      </c>
      <c r="L323" s="39" t="s">
        <v>3</v>
      </c>
      <c r="M323" s="79" t="s">
        <v>29</v>
      </c>
      <c r="O323"/>
    </row>
    <row r="324" spans="1:15" ht="60" x14ac:dyDescent="0.25">
      <c r="A324" s="21" t="s">
        <v>1396</v>
      </c>
      <c r="B324" s="21"/>
      <c r="C324" s="21"/>
      <c r="D324" s="21"/>
      <c r="E324" s="81" t="s">
        <v>1451</v>
      </c>
      <c r="F324" s="88">
        <v>44105</v>
      </c>
      <c r="G324" s="170">
        <v>13800000</v>
      </c>
      <c r="H324" s="21" t="s">
        <v>1506</v>
      </c>
      <c r="I324" s="21"/>
      <c r="J324" s="21"/>
      <c r="K324" s="94">
        <v>44106</v>
      </c>
      <c r="L324" s="47">
        <v>44196</v>
      </c>
      <c r="M324" s="21" t="str">
        <f t="shared" si="5"/>
        <v>100%</v>
      </c>
    </row>
    <row r="325" spans="1:15" ht="75" customHeight="1" x14ac:dyDescent="0.25">
      <c r="A325" s="21" t="s">
        <v>1397</v>
      </c>
      <c r="B325" s="21"/>
      <c r="C325" s="21"/>
      <c r="D325" s="21"/>
      <c r="E325" s="81" t="s">
        <v>1452</v>
      </c>
      <c r="F325" s="88">
        <v>44105</v>
      </c>
      <c r="G325" s="170">
        <v>5600000000</v>
      </c>
      <c r="H325" s="21" t="s">
        <v>213</v>
      </c>
      <c r="I325" s="21" t="s">
        <v>1533</v>
      </c>
      <c r="J325" s="21"/>
      <c r="K325" s="94">
        <v>44105</v>
      </c>
      <c r="L325" s="47">
        <v>44377</v>
      </c>
      <c r="M325" s="21" t="str">
        <f t="shared" si="5"/>
        <v>33%</v>
      </c>
    </row>
    <row r="326" spans="1:15" ht="84" x14ac:dyDescent="0.25">
      <c r="A326" s="21" t="s">
        <v>1398</v>
      </c>
      <c r="B326" s="21"/>
      <c r="C326" s="21"/>
      <c r="D326" s="21"/>
      <c r="E326" s="81" t="s">
        <v>1453</v>
      </c>
      <c r="F326" s="88">
        <v>44105</v>
      </c>
      <c r="G326" s="170">
        <v>0</v>
      </c>
      <c r="H326" s="21" t="s">
        <v>1507</v>
      </c>
      <c r="I326" s="21"/>
      <c r="J326" s="21"/>
      <c r="K326" s="94">
        <v>44105</v>
      </c>
      <c r="L326" s="47">
        <v>45291</v>
      </c>
      <c r="M326" s="21" t="str">
        <f t="shared" si="5"/>
        <v>8%</v>
      </c>
    </row>
    <row r="327" spans="1:15" ht="48" x14ac:dyDescent="0.25">
      <c r="A327" s="21" t="s">
        <v>1399</v>
      </c>
      <c r="B327" s="21"/>
      <c r="C327" s="21"/>
      <c r="D327" s="21"/>
      <c r="E327" s="81" t="s">
        <v>1454</v>
      </c>
      <c r="F327" s="88">
        <v>44105</v>
      </c>
      <c r="G327" s="170">
        <v>56227500</v>
      </c>
      <c r="H327" s="21" t="s">
        <v>213</v>
      </c>
      <c r="I327" s="21"/>
      <c r="J327" s="21"/>
      <c r="K327" s="94">
        <v>44105</v>
      </c>
      <c r="L327" s="47">
        <v>45291</v>
      </c>
      <c r="M327" s="21" t="str">
        <f t="shared" si="5"/>
        <v>8%</v>
      </c>
    </row>
    <row r="328" spans="1:15" ht="44.25" customHeight="1" x14ac:dyDescent="0.25">
      <c r="A328" s="21" t="s">
        <v>1400</v>
      </c>
      <c r="B328" s="21"/>
      <c r="C328" s="21"/>
      <c r="D328" s="21"/>
      <c r="E328" s="81" t="s">
        <v>1455</v>
      </c>
      <c r="F328" s="88">
        <v>44106</v>
      </c>
      <c r="G328" s="170">
        <v>370860000</v>
      </c>
      <c r="H328" s="21" t="s">
        <v>213</v>
      </c>
      <c r="I328" s="21"/>
      <c r="J328" s="21"/>
      <c r="K328" s="94">
        <v>44107</v>
      </c>
      <c r="L328" s="47">
        <v>44196</v>
      </c>
      <c r="M328" s="21" t="str">
        <f t="shared" si="5"/>
        <v>100%</v>
      </c>
    </row>
    <row r="329" spans="1:15" ht="48" x14ac:dyDescent="0.25">
      <c r="A329" s="21" t="s">
        <v>1401</v>
      </c>
      <c r="B329" s="21"/>
      <c r="C329" s="21"/>
      <c r="D329" s="21"/>
      <c r="E329" s="81" t="s">
        <v>1456</v>
      </c>
      <c r="F329" s="88">
        <v>44106</v>
      </c>
      <c r="G329" s="170">
        <v>159012468</v>
      </c>
      <c r="H329" s="21" t="s">
        <v>1508</v>
      </c>
      <c r="I329" s="21"/>
      <c r="J329" s="21"/>
      <c r="K329" s="94">
        <v>44109</v>
      </c>
      <c r="L329" s="47">
        <v>44180</v>
      </c>
      <c r="M329" s="21" t="str">
        <f t="shared" si="5"/>
        <v>100%</v>
      </c>
    </row>
    <row r="330" spans="1:15" ht="60" x14ac:dyDescent="0.25">
      <c r="A330" s="21" t="s">
        <v>1402</v>
      </c>
      <c r="B330" s="21"/>
      <c r="C330" s="21"/>
      <c r="D330" s="21"/>
      <c r="E330" s="81" t="s">
        <v>1457</v>
      </c>
      <c r="F330" s="88">
        <v>44106</v>
      </c>
      <c r="G330" s="170">
        <v>115000000</v>
      </c>
      <c r="H330" s="21" t="s">
        <v>1509</v>
      </c>
      <c r="I330" s="21"/>
      <c r="J330" s="21"/>
      <c r="K330" s="94">
        <v>44109</v>
      </c>
      <c r="L330" s="47">
        <v>44184</v>
      </c>
      <c r="M330" s="21" t="str">
        <f t="shared" si="5"/>
        <v>100%</v>
      </c>
    </row>
    <row r="331" spans="1:15" ht="48" x14ac:dyDescent="0.25">
      <c r="A331" s="21" t="s">
        <v>1403</v>
      </c>
      <c r="B331" s="21"/>
      <c r="C331" s="21"/>
      <c r="D331" s="21"/>
      <c r="E331" s="81" t="s">
        <v>1458</v>
      </c>
      <c r="F331" s="88">
        <v>44110</v>
      </c>
      <c r="G331" s="170">
        <v>97866665</v>
      </c>
      <c r="H331" s="21" t="s">
        <v>1509</v>
      </c>
      <c r="I331" s="21"/>
      <c r="J331" s="21"/>
      <c r="K331" s="94">
        <v>44110</v>
      </c>
      <c r="L331" s="47">
        <v>44185</v>
      </c>
      <c r="M331" s="21" t="str">
        <f t="shared" si="5"/>
        <v>100%</v>
      </c>
    </row>
    <row r="332" spans="1:15" ht="69.75" customHeight="1" x14ac:dyDescent="0.25">
      <c r="A332" s="21" t="s">
        <v>1404</v>
      </c>
      <c r="B332" s="21"/>
      <c r="C332" s="21"/>
      <c r="D332" s="21"/>
      <c r="E332" s="81" t="s">
        <v>1459</v>
      </c>
      <c r="F332" s="88">
        <v>44111</v>
      </c>
      <c r="G332" s="170">
        <v>170000000</v>
      </c>
      <c r="H332" s="21" t="s">
        <v>1509</v>
      </c>
      <c r="I332" s="21" t="s">
        <v>1535</v>
      </c>
      <c r="J332" s="21"/>
      <c r="K332" s="94">
        <v>44111</v>
      </c>
      <c r="L332" s="47">
        <v>44195</v>
      </c>
      <c r="M332" s="21" t="str">
        <f t="shared" si="5"/>
        <v>100%</v>
      </c>
    </row>
    <row r="333" spans="1:15" ht="84" x14ac:dyDescent="0.25">
      <c r="A333" s="21" t="s">
        <v>1405</v>
      </c>
      <c r="B333" s="21"/>
      <c r="C333" s="21"/>
      <c r="D333" s="21"/>
      <c r="E333" s="81" t="s">
        <v>1460</v>
      </c>
      <c r="F333" s="88">
        <v>44112</v>
      </c>
      <c r="G333" s="170">
        <v>442709750</v>
      </c>
      <c r="H333" s="21" t="s">
        <v>1509</v>
      </c>
      <c r="I333" s="21" t="s">
        <v>1534</v>
      </c>
      <c r="J333" s="21"/>
      <c r="K333" s="94">
        <v>44117</v>
      </c>
      <c r="L333" s="47">
        <v>44222</v>
      </c>
      <c r="M333" s="21" t="str">
        <f t="shared" si="5"/>
        <v>75%</v>
      </c>
    </row>
    <row r="334" spans="1:15" ht="47.25" customHeight="1" x14ac:dyDescent="0.25">
      <c r="A334" s="21" t="s">
        <v>1406</v>
      </c>
      <c r="B334" s="21"/>
      <c r="C334" s="21"/>
      <c r="D334" s="21"/>
      <c r="E334" s="81" t="s">
        <v>1461</v>
      </c>
      <c r="F334" s="88">
        <v>44112</v>
      </c>
      <c r="G334" s="170">
        <v>224271809</v>
      </c>
      <c r="H334" s="21" t="s">
        <v>973</v>
      </c>
      <c r="I334" s="21"/>
      <c r="J334" s="21"/>
      <c r="K334" s="94">
        <v>44123</v>
      </c>
      <c r="L334" s="47">
        <v>44183</v>
      </c>
      <c r="M334" s="21" t="str">
        <f t="shared" si="5"/>
        <v>100%</v>
      </c>
    </row>
    <row r="335" spans="1:15" ht="48" x14ac:dyDescent="0.25">
      <c r="A335" s="21" t="s">
        <v>1407</v>
      </c>
      <c r="B335" s="21"/>
      <c r="C335" s="21"/>
      <c r="D335" s="21"/>
      <c r="E335" s="81" t="s">
        <v>1462</v>
      </c>
      <c r="F335" s="88">
        <v>44117</v>
      </c>
      <c r="G335" s="170">
        <v>910000000</v>
      </c>
      <c r="H335" s="21" t="s">
        <v>1510</v>
      </c>
      <c r="I335" s="21"/>
      <c r="J335" s="21"/>
      <c r="K335" s="94">
        <v>44117</v>
      </c>
      <c r="L335" s="47">
        <v>44176</v>
      </c>
      <c r="M335" s="21" t="str">
        <f t="shared" si="5"/>
        <v>100%</v>
      </c>
    </row>
    <row r="336" spans="1:15" ht="72" customHeight="1" x14ac:dyDescent="0.25">
      <c r="A336" s="21" t="s">
        <v>1408</v>
      </c>
      <c r="B336" s="21"/>
      <c r="C336" s="21"/>
      <c r="D336" s="21"/>
      <c r="E336" s="81" t="s">
        <v>1463</v>
      </c>
      <c r="F336" s="88">
        <v>44119</v>
      </c>
      <c r="G336" s="170">
        <v>120000000</v>
      </c>
      <c r="H336" s="21" t="s">
        <v>1509</v>
      </c>
      <c r="I336" s="21"/>
      <c r="J336" s="21"/>
      <c r="K336" s="94">
        <v>44120</v>
      </c>
      <c r="L336" s="47">
        <v>44195</v>
      </c>
      <c r="M336" s="21" t="str">
        <f t="shared" si="5"/>
        <v>100%</v>
      </c>
    </row>
    <row r="337" spans="1:13" ht="50.25" customHeight="1" x14ac:dyDescent="0.25">
      <c r="A337" s="21" t="s">
        <v>1409</v>
      </c>
      <c r="B337" s="21"/>
      <c r="C337" s="21"/>
      <c r="D337" s="21"/>
      <c r="E337" s="81" t="s">
        <v>1464</v>
      </c>
      <c r="F337" s="88">
        <v>44119</v>
      </c>
      <c r="G337" s="170">
        <v>2480425102</v>
      </c>
      <c r="H337" s="21" t="s">
        <v>1511</v>
      </c>
      <c r="I337" s="21"/>
      <c r="J337" s="21"/>
      <c r="K337" s="94">
        <v>44119</v>
      </c>
      <c r="L337" s="47">
        <v>44196</v>
      </c>
      <c r="M337" s="21" t="str">
        <f t="shared" si="5"/>
        <v>100%</v>
      </c>
    </row>
    <row r="338" spans="1:13" ht="54" customHeight="1" x14ac:dyDescent="0.25">
      <c r="A338" s="21" t="s">
        <v>1410</v>
      </c>
      <c r="B338" s="21"/>
      <c r="C338" s="21"/>
      <c r="D338" s="21"/>
      <c r="E338" s="81" t="s">
        <v>1465</v>
      </c>
      <c r="F338" s="88">
        <v>44119</v>
      </c>
      <c r="G338" s="170">
        <v>120000000</v>
      </c>
      <c r="H338" s="21" t="s">
        <v>1505</v>
      </c>
      <c r="I338" s="21" t="s">
        <v>1536</v>
      </c>
      <c r="J338" s="21"/>
      <c r="K338" s="94">
        <v>44120</v>
      </c>
      <c r="L338" s="47">
        <v>44165</v>
      </c>
      <c r="M338" s="21" t="str">
        <f t="shared" si="5"/>
        <v>100%</v>
      </c>
    </row>
    <row r="339" spans="1:13" ht="84" x14ac:dyDescent="0.25">
      <c r="A339" s="21" t="s">
        <v>1411</v>
      </c>
      <c r="B339" s="21"/>
      <c r="C339" s="21"/>
      <c r="D339" s="21"/>
      <c r="E339" s="81" t="s">
        <v>1466</v>
      </c>
      <c r="F339" s="88">
        <v>44120</v>
      </c>
      <c r="G339" s="170">
        <v>16500000</v>
      </c>
      <c r="H339" s="21" t="s">
        <v>1279</v>
      </c>
      <c r="I339" s="21"/>
      <c r="J339" s="21"/>
      <c r="K339" s="94">
        <v>44120</v>
      </c>
      <c r="L339" s="47">
        <v>44195</v>
      </c>
      <c r="M339" s="21" t="str">
        <f t="shared" si="5"/>
        <v>100%</v>
      </c>
    </row>
    <row r="340" spans="1:13" ht="149.25" customHeight="1" x14ac:dyDescent="0.25">
      <c r="A340" s="21" t="s">
        <v>1412</v>
      </c>
      <c r="B340" s="21"/>
      <c r="C340" s="21"/>
      <c r="D340" s="21"/>
      <c r="E340" s="81" t="s">
        <v>1467</v>
      </c>
      <c r="F340" s="88">
        <v>44124</v>
      </c>
      <c r="G340" s="170">
        <v>16822702</v>
      </c>
      <c r="H340" s="21" t="s">
        <v>1512</v>
      </c>
      <c r="I340" s="21"/>
      <c r="J340" s="21"/>
      <c r="K340" s="94" t="s">
        <v>334</v>
      </c>
      <c r="L340" s="47">
        <v>44157</v>
      </c>
      <c r="M340" s="21" t="e">
        <f t="shared" si="5"/>
        <v>#VALUE!</v>
      </c>
    </row>
    <row r="341" spans="1:13" ht="139.5" customHeight="1" x14ac:dyDescent="0.25">
      <c r="A341" s="21" t="s">
        <v>1413</v>
      </c>
      <c r="B341" s="21"/>
      <c r="C341" s="21"/>
      <c r="D341" s="21"/>
      <c r="E341" s="81" t="s">
        <v>1468</v>
      </c>
      <c r="F341" s="88">
        <v>44124</v>
      </c>
      <c r="G341" s="170">
        <v>1671000</v>
      </c>
      <c r="H341" s="21" t="s">
        <v>977</v>
      </c>
      <c r="I341" s="21"/>
      <c r="J341" s="21"/>
      <c r="K341" s="94">
        <v>44126</v>
      </c>
      <c r="L341" s="47">
        <v>44155</v>
      </c>
      <c r="M341" s="21" t="str">
        <f t="shared" si="5"/>
        <v>100%</v>
      </c>
    </row>
    <row r="342" spans="1:13" ht="125.25" customHeight="1" x14ac:dyDescent="0.25">
      <c r="A342" s="21" t="s">
        <v>1414</v>
      </c>
      <c r="B342" s="21"/>
      <c r="C342" s="21"/>
      <c r="D342" s="21"/>
      <c r="E342" s="81" t="s">
        <v>1469</v>
      </c>
      <c r="F342" s="88">
        <v>44124</v>
      </c>
      <c r="G342" s="170">
        <v>6295888</v>
      </c>
      <c r="H342" s="21" t="s">
        <v>1512</v>
      </c>
      <c r="I342" s="21"/>
      <c r="J342" s="21"/>
      <c r="K342" s="94">
        <v>44126</v>
      </c>
      <c r="L342" s="47">
        <v>44157</v>
      </c>
      <c r="M342" s="21" t="str">
        <f t="shared" si="5"/>
        <v>100%</v>
      </c>
    </row>
    <row r="343" spans="1:13" ht="27.75" customHeight="1" x14ac:dyDescent="0.25">
      <c r="A343" s="21" t="s">
        <v>1415</v>
      </c>
      <c r="B343" s="21"/>
      <c r="C343" s="21"/>
      <c r="D343" s="21"/>
      <c r="E343" s="81" t="s">
        <v>1470</v>
      </c>
      <c r="F343" s="88">
        <v>44124</v>
      </c>
      <c r="G343" s="170">
        <v>19015938</v>
      </c>
      <c r="H343" s="21" t="s">
        <v>1512</v>
      </c>
      <c r="I343" s="21"/>
      <c r="J343" s="21"/>
      <c r="K343" s="94">
        <v>44126</v>
      </c>
      <c r="L343" s="47">
        <v>44157</v>
      </c>
      <c r="M343" s="21" t="str">
        <f t="shared" si="5"/>
        <v>100%</v>
      </c>
    </row>
    <row r="344" spans="1:13" ht="149.25" customHeight="1" x14ac:dyDescent="0.25">
      <c r="A344" s="21" t="s">
        <v>1416</v>
      </c>
      <c r="B344" s="21"/>
      <c r="C344" s="21"/>
      <c r="D344" s="21"/>
      <c r="E344" s="81" t="s">
        <v>1471</v>
      </c>
      <c r="F344" s="88">
        <v>44124</v>
      </c>
      <c r="G344" s="170">
        <v>4294345</v>
      </c>
      <c r="H344" s="21" t="s">
        <v>1512</v>
      </c>
      <c r="I344" s="21"/>
      <c r="J344" s="21"/>
      <c r="K344" s="94">
        <v>44126</v>
      </c>
      <c r="L344" s="47">
        <v>44157</v>
      </c>
      <c r="M344" s="21" t="str">
        <f t="shared" si="5"/>
        <v>100%</v>
      </c>
    </row>
    <row r="345" spans="1:13" ht="149.25" customHeight="1" x14ac:dyDescent="0.25">
      <c r="A345" s="21" t="s">
        <v>1417</v>
      </c>
      <c r="B345" s="21"/>
      <c r="C345" s="21"/>
      <c r="D345" s="21"/>
      <c r="E345" s="81" t="s">
        <v>1472</v>
      </c>
      <c r="F345" s="88">
        <v>44124</v>
      </c>
      <c r="G345" s="170">
        <v>6153368</v>
      </c>
      <c r="H345" s="21" t="s">
        <v>1512</v>
      </c>
      <c r="I345" s="21"/>
      <c r="J345" s="21"/>
      <c r="K345" s="94">
        <v>44126</v>
      </c>
      <c r="L345" s="47">
        <v>44157</v>
      </c>
      <c r="M345" s="21" t="str">
        <f t="shared" si="5"/>
        <v>100%</v>
      </c>
    </row>
    <row r="346" spans="1:13" ht="149.25" customHeight="1" x14ac:dyDescent="0.25">
      <c r="A346" s="21" t="s">
        <v>1418</v>
      </c>
      <c r="B346" s="21"/>
      <c r="C346" s="21"/>
      <c r="D346" s="21"/>
      <c r="E346" s="81" t="s">
        <v>1473</v>
      </c>
      <c r="F346" s="88">
        <v>44125</v>
      </c>
      <c r="G346" s="170">
        <v>101367012</v>
      </c>
      <c r="H346" s="21" t="s">
        <v>1513</v>
      </c>
      <c r="I346" s="21"/>
      <c r="J346" s="21"/>
      <c r="K346" s="94">
        <v>44126</v>
      </c>
      <c r="L346" s="47">
        <v>44158</v>
      </c>
      <c r="M346" s="21" t="str">
        <f t="shared" si="5"/>
        <v>100%</v>
      </c>
    </row>
    <row r="347" spans="1:13" ht="149.25" customHeight="1" x14ac:dyDescent="0.25">
      <c r="A347" s="21" t="s">
        <v>1419</v>
      </c>
      <c r="B347" s="21"/>
      <c r="C347" s="21"/>
      <c r="D347" s="21"/>
      <c r="E347" s="81" t="s">
        <v>1474</v>
      </c>
      <c r="F347" s="88">
        <v>44125</v>
      </c>
      <c r="G347" s="170">
        <v>77480635</v>
      </c>
      <c r="H347" s="21" t="s">
        <v>1514</v>
      </c>
      <c r="I347" s="21"/>
      <c r="J347" s="21"/>
      <c r="K347" s="94">
        <v>44126</v>
      </c>
      <c r="L347" s="47">
        <v>44165</v>
      </c>
      <c r="M347" s="21" t="str">
        <f t="shared" si="5"/>
        <v>100%</v>
      </c>
    </row>
    <row r="348" spans="1:13" ht="93.75" customHeight="1" x14ac:dyDescent="0.25">
      <c r="A348" s="21" t="s">
        <v>1420</v>
      </c>
      <c r="B348" s="21"/>
      <c r="C348" s="21"/>
      <c r="D348" s="21"/>
      <c r="E348" s="81" t="s">
        <v>1475</v>
      </c>
      <c r="F348" s="88">
        <v>44125</v>
      </c>
      <c r="G348" s="170">
        <v>971593457</v>
      </c>
      <c r="H348" s="21" t="s">
        <v>1515</v>
      </c>
      <c r="I348" s="21" t="s">
        <v>1537</v>
      </c>
      <c r="J348" s="21"/>
      <c r="K348" s="94">
        <v>44131</v>
      </c>
      <c r="L348" s="47">
        <v>44253</v>
      </c>
      <c r="M348" s="21" t="str">
        <f t="shared" si="5"/>
        <v>53%</v>
      </c>
    </row>
    <row r="349" spans="1:13" ht="44.25" customHeight="1" x14ac:dyDescent="0.25">
      <c r="A349" s="21" t="s">
        <v>1421</v>
      </c>
      <c r="B349" s="21"/>
      <c r="C349" s="21"/>
      <c r="D349" s="21"/>
      <c r="E349" s="81" t="s">
        <v>1476</v>
      </c>
      <c r="F349" s="88">
        <v>44125</v>
      </c>
      <c r="G349" s="170">
        <v>16131536</v>
      </c>
      <c r="H349" s="21" t="s">
        <v>1516</v>
      </c>
      <c r="I349" s="21"/>
      <c r="J349" s="21"/>
      <c r="K349" s="94">
        <v>44126</v>
      </c>
      <c r="L349" s="47">
        <v>44196</v>
      </c>
      <c r="M349" s="21" t="str">
        <f t="shared" si="5"/>
        <v>100%</v>
      </c>
    </row>
    <row r="350" spans="1:13" ht="69.75" customHeight="1" x14ac:dyDescent="0.25">
      <c r="A350" s="21" t="s">
        <v>1422</v>
      </c>
      <c r="B350" s="21"/>
      <c r="C350" s="21"/>
      <c r="D350" s="21"/>
      <c r="E350" s="81" t="s">
        <v>1477</v>
      </c>
      <c r="F350" s="88">
        <v>44133</v>
      </c>
      <c r="G350" s="170">
        <v>2486166</v>
      </c>
      <c r="H350" s="21" t="s">
        <v>61</v>
      </c>
      <c r="I350" s="21"/>
      <c r="J350" s="21"/>
      <c r="K350" s="94">
        <v>44136</v>
      </c>
      <c r="L350" s="47">
        <v>44316</v>
      </c>
      <c r="M350" s="21" t="str">
        <f t="shared" ref="M350:M378" si="6">IF((ROUND((($N$2-$K350)/(EDATE($L350,0)-$K350)*100),2))&gt;100,"100%",CONCATENATE((ROUND((($N$2-$K350)/(EDATE($L350,0)-$K350)*100),0)),"%"))</f>
        <v>33%</v>
      </c>
    </row>
    <row r="351" spans="1:13" ht="77.25" customHeight="1" x14ac:dyDescent="0.25">
      <c r="A351" s="21" t="s">
        <v>1423</v>
      </c>
      <c r="B351" s="21"/>
      <c r="C351" s="21"/>
      <c r="D351" s="21"/>
      <c r="E351" s="81" t="s">
        <v>1478</v>
      </c>
      <c r="F351" s="88">
        <v>44134</v>
      </c>
      <c r="G351" s="170">
        <v>19040000</v>
      </c>
      <c r="H351" s="21" t="s">
        <v>973</v>
      </c>
      <c r="I351" s="21"/>
      <c r="J351" s="21"/>
      <c r="K351" s="94">
        <v>44105</v>
      </c>
      <c r="L351" s="47">
        <v>44196</v>
      </c>
      <c r="M351" s="21" t="str">
        <f t="shared" si="6"/>
        <v>100%</v>
      </c>
    </row>
    <row r="352" spans="1:13" ht="90.75" customHeight="1" x14ac:dyDescent="0.25">
      <c r="A352" s="21" t="s">
        <v>1424</v>
      </c>
      <c r="B352" s="21"/>
      <c r="C352" s="21"/>
      <c r="D352" s="21"/>
      <c r="E352" s="81" t="s">
        <v>1479</v>
      </c>
      <c r="F352" s="88">
        <v>44134</v>
      </c>
      <c r="G352" s="170">
        <v>120000000</v>
      </c>
      <c r="H352" s="21" t="s">
        <v>215</v>
      </c>
      <c r="I352" s="21" t="s">
        <v>1538</v>
      </c>
      <c r="J352" s="21"/>
      <c r="K352" s="94">
        <v>44138</v>
      </c>
      <c r="L352" s="47">
        <v>44169</v>
      </c>
      <c r="M352" s="21" t="str">
        <f t="shared" si="6"/>
        <v>100%</v>
      </c>
    </row>
    <row r="353" spans="1:13" ht="69" customHeight="1" x14ac:dyDescent="0.25">
      <c r="A353" s="21" t="s">
        <v>1425</v>
      </c>
      <c r="B353" s="21"/>
      <c r="C353" s="21"/>
      <c r="D353" s="21"/>
      <c r="E353" s="81" t="s">
        <v>1480</v>
      </c>
      <c r="F353" s="88">
        <v>44138</v>
      </c>
      <c r="G353" s="170">
        <v>250000000</v>
      </c>
      <c r="H353" s="21" t="s">
        <v>1517</v>
      </c>
      <c r="I353" s="21"/>
      <c r="J353" s="21"/>
      <c r="K353" s="94">
        <v>44138</v>
      </c>
      <c r="L353" s="47">
        <v>44196</v>
      </c>
      <c r="M353" s="21" t="str">
        <f t="shared" si="6"/>
        <v>100%</v>
      </c>
    </row>
    <row r="354" spans="1:13" ht="75" customHeight="1" x14ac:dyDescent="0.25">
      <c r="A354" s="21" t="s">
        <v>1426</v>
      </c>
      <c r="B354" s="21"/>
      <c r="C354" s="21"/>
      <c r="D354" s="21"/>
      <c r="E354" s="81" t="s">
        <v>1481</v>
      </c>
      <c r="F354" s="88">
        <v>44139</v>
      </c>
      <c r="G354" s="170">
        <v>50000000</v>
      </c>
      <c r="H354" s="21" t="s">
        <v>1518</v>
      </c>
      <c r="I354" s="21"/>
      <c r="J354" s="21"/>
      <c r="K354" s="94">
        <v>44145</v>
      </c>
      <c r="L354" s="47">
        <v>44194</v>
      </c>
      <c r="M354" s="21" t="str">
        <f t="shared" si="6"/>
        <v>100%</v>
      </c>
    </row>
    <row r="355" spans="1:13" ht="61.5" customHeight="1" x14ac:dyDescent="0.25">
      <c r="A355" s="21" t="s">
        <v>1427</v>
      </c>
      <c r="B355" s="21"/>
      <c r="C355" s="21"/>
      <c r="D355" s="21"/>
      <c r="E355" s="81" t="s">
        <v>1482</v>
      </c>
      <c r="F355" s="88">
        <v>44140</v>
      </c>
      <c r="G355" s="170">
        <v>23752634</v>
      </c>
      <c r="H355" s="21" t="s">
        <v>1519</v>
      </c>
      <c r="I355" s="21"/>
      <c r="J355" s="21"/>
      <c r="K355" s="94">
        <v>44141</v>
      </c>
      <c r="L355" s="47">
        <v>44170</v>
      </c>
      <c r="M355" s="21" t="str">
        <f t="shared" si="6"/>
        <v>100%</v>
      </c>
    </row>
    <row r="356" spans="1:13" ht="83.25" customHeight="1" x14ac:dyDescent="0.25">
      <c r="A356" s="21" t="s">
        <v>1428</v>
      </c>
      <c r="B356" s="21"/>
      <c r="C356" s="21"/>
      <c r="D356" s="21"/>
      <c r="E356" s="81" t="s">
        <v>1483</v>
      </c>
      <c r="F356" s="88">
        <v>44141</v>
      </c>
      <c r="G356" s="170">
        <v>207134218</v>
      </c>
      <c r="H356" s="21" t="s">
        <v>1520</v>
      </c>
      <c r="I356" s="21"/>
      <c r="J356" s="21"/>
      <c r="K356" s="94">
        <v>44148</v>
      </c>
      <c r="L356" s="47">
        <v>44169</v>
      </c>
      <c r="M356" s="21" t="str">
        <f t="shared" si="6"/>
        <v>100%</v>
      </c>
    </row>
    <row r="357" spans="1:13" ht="39" customHeight="1" x14ac:dyDescent="0.25">
      <c r="A357" s="21" t="s">
        <v>1429</v>
      </c>
      <c r="B357" s="21"/>
      <c r="C357" s="21"/>
      <c r="D357" s="21"/>
      <c r="E357" s="81" t="s">
        <v>1483</v>
      </c>
      <c r="F357" s="88">
        <v>44141</v>
      </c>
      <c r="G357" s="170">
        <v>156964074</v>
      </c>
      <c r="H357" s="21" t="s">
        <v>1520</v>
      </c>
      <c r="I357" s="21"/>
      <c r="J357" s="21"/>
      <c r="K357" s="94">
        <v>44148</v>
      </c>
      <c r="L357" s="47">
        <v>44169</v>
      </c>
      <c r="M357" s="21" t="str">
        <f t="shared" si="6"/>
        <v>100%</v>
      </c>
    </row>
    <row r="358" spans="1:13" ht="40.5" customHeight="1" x14ac:dyDescent="0.25">
      <c r="A358" s="21" t="s">
        <v>1430</v>
      </c>
      <c r="B358" s="21"/>
      <c r="C358" s="21"/>
      <c r="D358" s="21"/>
      <c r="E358" s="81" t="s">
        <v>1484</v>
      </c>
      <c r="F358" s="88">
        <v>44145</v>
      </c>
      <c r="G358" s="170">
        <v>7735000</v>
      </c>
      <c r="H358" s="21" t="s">
        <v>967</v>
      </c>
      <c r="I358" s="21"/>
      <c r="J358" s="21"/>
      <c r="K358" s="94">
        <v>44148</v>
      </c>
      <c r="L358" s="47">
        <v>44177</v>
      </c>
      <c r="M358" s="21" t="str">
        <f t="shared" si="6"/>
        <v>100%</v>
      </c>
    </row>
    <row r="359" spans="1:13" ht="44.25" customHeight="1" x14ac:dyDescent="0.25">
      <c r="A359" s="21" t="s">
        <v>1431</v>
      </c>
      <c r="B359" s="21"/>
      <c r="C359" s="21"/>
      <c r="D359" s="21"/>
      <c r="E359" s="81" t="s">
        <v>1485</v>
      </c>
      <c r="F359" s="88">
        <v>44145</v>
      </c>
      <c r="G359" s="170">
        <v>1450564651</v>
      </c>
      <c r="H359" s="21" t="s">
        <v>976</v>
      </c>
      <c r="I359" s="21"/>
      <c r="J359" s="21"/>
      <c r="K359" s="94">
        <v>44146</v>
      </c>
      <c r="L359" s="47">
        <v>44189</v>
      </c>
      <c r="M359" s="21" t="str">
        <f t="shared" si="6"/>
        <v>100%</v>
      </c>
    </row>
    <row r="360" spans="1:13" ht="48" x14ac:dyDescent="0.25">
      <c r="A360" s="21" t="s">
        <v>1432</v>
      </c>
      <c r="B360" s="21"/>
      <c r="C360" s="21"/>
      <c r="D360" s="21"/>
      <c r="E360" s="81" t="s">
        <v>1486</v>
      </c>
      <c r="F360" s="88">
        <v>44145</v>
      </c>
      <c r="G360" s="170">
        <v>1796148</v>
      </c>
      <c r="H360" s="21" t="s">
        <v>1521</v>
      </c>
      <c r="I360" s="21"/>
      <c r="J360" s="21"/>
      <c r="K360" s="94">
        <v>44145</v>
      </c>
      <c r="L360" s="47">
        <v>44377</v>
      </c>
      <c r="M360" s="21" t="str">
        <f t="shared" si="6"/>
        <v>22%</v>
      </c>
    </row>
    <row r="361" spans="1:13" ht="79.5" customHeight="1" x14ac:dyDescent="0.25">
      <c r="A361" s="21" t="s">
        <v>1433</v>
      </c>
      <c r="B361" s="21"/>
      <c r="C361" s="21"/>
      <c r="D361" s="21"/>
      <c r="E361" s="81" t="s">
        <v>1487</v>
      </c>
      <c r="F361" s="88">
        <v>44147</v>
      </c>
      <c r="G361" s="170">
        <v>10000000</v>
      </c>
      <c r="H361" s="21" t="s">
        <v>1514</v>
      </c>
      <c r="I361" s="21"/>
      <c r="J361" s="21"/>
      <c r="K361" s="94">
        <v>44148</v>
      </c>
      <c r="L361" s="47">
        <v>44187</v>
      </c>
      <c r="M361" s="21" t="str">
        <f t="shared" si="6"/>
        <v>100%</v>
      </c>
    </row>
    <row r="362" spans="1:13" ht="75" customHeight="1" x14ac:dyDescent="0.25">
      <c r="A362" s="21" t="s">
        <v>1434</v>
      </c>
      <c r="B362" s="21"/>
      <c r="C362" s="21"/>
      <c r="D362" s="21"/>
      <c r="E362" s="81" t="s">
        <v>1488</v>
      </c>
      <c r="F362" s="88">
        <v>44154</v>
      </c>
      <c r="G362" s="170">
        <v>28000000</v>
      </c>
      <c r="H362" s="21" t="s">
        <v>215</v>
      </c>
      <c r="I362" s="21"/>
      <c r="J362" s="21"/>
      <c r="K362" s="94">
        <v>44155</v>
      </c>
      <c r="L362" s="47">
        <v>44184</v>
      </c>
      <c r="M362" s="21" t="str">
        <f t="shared" si="6"/>
        <v>100%</v>
      </c>
    </row>
    <row r="363" spans="1:13" ht="70.5" customHeight="1" x14ac:dyDescent="0.25">
      <c r="A363" s="21" t="s">
        <v>1435</v>
      </c>
      <c r="B363" s="21"/>
      <c r="C363" s="21"/>
      <c r="D363" s="21"/>
      <c r="E363" s="81" t="s">
        <v>1489</v>
      </c>
      <c r="F363" s="88">
        <v>44154</v>
      </c>
      <c r="G363" s="170">
        <v>25917187</v>
      </c>
      <c r="H363" s="21" t="s">
        <v>1522</v>
      </c>
      <c r="I363" s="21"/>
      <c r="J363" s="21"/>
      <c r="K363" s="94">
        <v>44155</v>
      </c>
      <c r="L363" s="47">
        <v>44188</v>
      </c>
      <c r="M363" s="21" t="str">
        <f t="shared" si="6"/>
        <v>100%</v>
      </c>
    </row>
    <row r="364" spans="1:13" ht="57" customHeight="1" x14ac:dyDescent="0.25">
      <c r="A364" s="21" t="s">
        <v>1436</v>
      </c>
      <c r="B364" s="21"/>
      <c r="C364" s="21"/>
      <c r="D364" s="21"/>
      <c r="E364" s="81" t="s">
        <v>1490</v>
      </c>
      <c r="F364" s="88">
        <v>44155</v>
      </c>
      <c r="G364" s="170">
        <v>7333333</v>
      </c>
      <c r="H364" s="21" t="s">
        <v>1523</v>
      </c>
      <c r="I364" s="21"/>
      <c r="J364" s="21"/>
      <c r="K364" s="94">
        <v>44155</v>
      </c>
      <c r="L364" s="47">
        <v>44194</v>
      </c>
      <c r="M364" s="21" t="str">
        <f t="shared" si="6"/>
        <v>100%</v>
      </c>
    </row>
    <row r="365" spans="1:13" ht="38.25" customHeight="1" x14ac:dyDescent="0.25">
      <c r="A365" s="21" t="s">
        <v>1437</v>
      </c>
      <c r="B365" s="21"/>
      <c r="C365" s="21"/>
      <c r="D365" s="21"/>
      <c r="E365" s="81" t="s">
        <v>1491</v>
      </c>
      <c r="F365" s="88">
        <v>44159</v>
      </c>
      <c r="G365" s="170">
        <v>36433692</v>
      </c>
      <c r="H365" s="21" t="s">
        <v>215</v>
      </c>
      <c r="I365" s="21"/>
      <c r="J365" s="21"/>
      <c r="K365" s="94">
        <v>44159</v>
      </c>
      <c r="L365" s="47">
        <v>44188</v>
      </c>
      <c r="M365" s="21" t="str">
        <f t="shared" si="6"/>
        <v>100%</v>
      </c>
    </row>
    <row r="366" spans="1:13" ht="60" x14ac:dyDescent="0.25">
      <c r="A366" s="21" t="s">
        <v>1438</v>
      </c>
      <c r="B366" s="21"/>
      <c r="C366" s="21"/>
      <c r="D366" s="21"/>
      <c r="E366" s="81" t="s">
        <v>1492</v>
      </c>
      <c r="F366" s="88">
        <v>44159</v>
      </c>
      <c r="G366" s="170">
        <v>300000000</v>
      </c>
      <c r="H366" s="21" t="s">
        <v>215</v>
      </c>
      <c r="I366" s="21"/>
      <c r="J366" s="21"/>
      <c r="K366" s="94">
        <v>44159</v>
      </c>
      <c r="L366" s="47">
        <v>44188</v>
      </c>
      <c r="M366" s="21" t="str">
        <f t="shared" si="6"/>
        <v>100%</v>
      </c>
    </row>
    <row r="367" spans="1:13" ht="86.25" customHeight="1" x14ac:dyDescent="0.25">
      <c r="A367" s="21" t="s">
        <v>1439</v>
      </c>
      <c r="B367" s="21"/>
      <c r="C367" s="21"/>
      <c r="D367" s="21"/>
      <c r="E367" s="81" t="s">
        <v>1493</v>
      </c>
      <c r="F367" s="88">
        <v>44159</v>
      </c>
      <c r="G367" s="170">
        <v>86575702</v>
      </c>
      <c r="H367" s="21" t="s">
        <v>215</v>
      </c>
      <c r="I367" s="21"/>
      <c r="J367" s="21"/>
      <c r="K367" s="94">
        <v>44165</v>
      </c>
      <c r="L367" s="47">
        <v>44196</v>
      </c>
      <c r="M367" s="21" t="str">
        <f t="shared" si="6"/>
        <v>100%</v>
      </c>
    </row>
    <row r="368" spans="1:13" ht="72" x14ac:dyDescent="0.25">
      <c r="A368" s="21" t="s">
        <v>1440</v>
      </c>
      <c r="B368" s="21"/>
      <c r="C368" s="21"/>
      <c r="D368" s="21"/>
      <c r="E368" s="81" t="s">
        <v>1494</v>
      </c>
      <c r="F368" s="88">
        <v>44160</v>
      </c>
      <c r="G368" s="170">
        <v>46489350</v>
      </c>
      <c r="H368" s="21" t="s">
        <v>1524</v>
      </c>
      <c r="I368" s="21"/>
      <c r="J368" s="21"/>
      <c r="K368" s="94">
        <v>44160</v>
      </c>
      <c r="L368" s="47">
        <v>44169</v>
      </c>
      <c r="M368" s="21" t="str">
        <f t="shared" si="6"/>
        <v>100%</v>
      </c>
    </row>
    <row r="369" spans="1:13" ht="72" x14ac:dyDescent="0.25">
      <c r="A369" s="21" t="s">
        <v>1441</v>
      </c>
      <c r="B369" s="21"/>
      <c r="C369" s="21"/>
      <c r="D369" s="21"/>
      <c r="E369" s="81" t="s">
        <v>1495</v>
      </c>
      <c r="F369" s="88">
        <v>44160</v>
      </c>
      <c r="G369" s="170">
        <v>30000000</v>
      </c>
      <c r="H369" s="21" t="s">
        <v>1525</v>
      </c>
      <c r="I369" s="21"/>
      <c r="J369" s="21"/>
      <c r="K369" s="94">
        <v>44160</v>
      </c>
      <c r="L369" s="47">
        <v>44174</v>
      </c>
      <c r="M369" s="21" t="str">
        <f t="shared" si="6"/>
        <v>100%</v>
      </c>
    </row>
    <row r="370" spans="1:13" ht="77.25" customHeight="1" x14ac:dyDescent="0.25">
      <c r="A370" s="21" t="s">
        <v>1442</v>
      </c>
      <c r="B370" s="21"/>
      <c r="C370" s="21"/>
      <c r="D370" s="21"/>
      <c r="E370" s="81" t="s">
        <v>1496</v>
      </c>
      <c r="F370" s="88">
        <v>44169</v>
      </c>
      <c r="G370" s="170">
        <v>103992777</v>
      </c>
      <c r="H370" s="21" t="s">
        <v>1526</v>
      </c>
      <c r="I370" s="21"/>
      <c r="J370" s="21"/>
      <c r="K370" s="94">
        <v>44169</v>
      </c>
      <c r="L370" s="47">
        <v>44192</v>
      </c>
      <c r="M370" s="21" t="str">
        <f t="shared" si="6"/>
        <v>100%</v>
      </c>
    </row>
    <row r="371" spans="1:13" ht="81" customHeight="1" x14ac:dyDescent="0.25">
      <c r="A371" s="21" t="s">
        <v>1443</v>
      </c>
      <c r="B371" s="21"/>
      <c r="C371" s="21"/>
      <c r="D371" s="21"/>
      <c r="E371" s="81" t="s">
        <v>1497</v>
      </c>
      <c r="F371" s="88">
        <v>44169</v>
      </c>
      <c r="G371" s="170">
        <v>27981909</v>
      </c>
      <c r="H371" s="21" t="s">
        <v>1527</v>
      </c>
      <c r="I371" s="21"/>
      <c r="J371" s="21"/>
      <c r="K371" s="94">
        <v>44169</v>
      </c>
      <c r="L371" s="47">
        <v>44183</v>
      </c>
      <c r="M371" s="21" t="str">
        <f t="shared" si="6"/>
        <v>100%</v>
      </c>
    </row>
    <row r="372" spans="1:13" ht="58.5" customHeight="1" x14ac:dyDescent="0.25">
      <c r="A372" s="21" t="s">
        <v>1444</v>
      </c>
      <c r="B372" s="21"/>
      <c r="C372" s="21"/>
      <c r="D372" s="21"/>
      <c r="E372" s="81" t="s">
        <v>1498</v>
      </c>
      <c r="F372" s="88">
        <v>44169</v>
      </c>
      <c r="G372" s="170">
        <v>13301034149</v>
      </c>
      <c r="H372" s="21" t="s">
        <v>1528</v>
      </c>
      <c r="I372" s="21"/>
      <c r="J372" s="21"/>
      <c r="K372" s="94">
        <v>44180</v>
      </c>
      <c r="L372" s="47">
        <v>45151</v>
      </c>
      <c r="M372" s="21" t="str">
        <f t="shared" si="6"/>
        <v>2%</v>
      </c>
    </row>
    <row r="373" spans="1:13" ht="99" customHeight="1" x14ac:dyDescent="0.25">
      <c r="A373" s="21" t="s">
        <v>1445</v>
      </c>
      <c r="B373" s="21"/>
      <c r="C373" s="21"/>
      <c r="D373" s="21"/>
      <c r="E373" s="81" t="s">
        <v>1499</v>
      </c>
      <c r="F373" s="88">
        <v>44174</v>
      </c>
      <c r="G373" s="170">
        <v>768402177</v>
      </c>
      <c r="H373" s="21" t="s">
        <v>1529</v>
      </c>
      <c r="I373" s="21"/>
      <c r="J373" s="21"/>
      <c r="K373" s="94">
        <v>44179</v>
      </c>
      <c r="L373" s="47">
        <v>45181</v>
      </c>
      <c r="M373" s="21" t="str">
        <f t="shared" si="6"/>
        <v>2%</v>
      </c>
    </row>
    <row r="374" spans="1:13" ht="69" customHeight="1" x14ac:dyDescent="0.25">
      <c r="A374" s="21" t="s">
        <v>1446</v>
      </c>
      <c r="B374" s="21"/>
      <c r="C374" s="21"/>
      <c r="D374" s="21"/>
      <c r="E374" s="81" t="s">
        <v>1500</v>
      </c>
      <c r="F374" s="88">
        <v>44180</v>
      </c>
      <c r="G374" s="170">
        <v>380000000</v>
      </c>
      <c r="H374" s="21" t="s">
        <v>1530</v>
      </c>
      <c r="I374" s="21"/>
      <c r="J374" s="21"/>
      <c r="K374" s="94">
        <v>44181</v>
      </c>
      <c r="L374" s="47">
        <v>44196</v>
      </c>
      <c r="M374" s="21" t="str">
        <f t="shared" si="6"/>
        <v>100%</v>
      </c>
    </row>
    <row r="375" spans="1:13" ht="83.25" customHeight="1" x14ac:dyDescent="0.25">
      <c r="A375" s="21" t="s">
        <v>1447</v>
      </c>
      <c r="B375" s="21"/>
      <c r="C375" s="21"/>
      <c r="D375" s="21"/>
      <c r="E375" s="81" t="s">
        <v>1501</v>
      </c>
      <c r="F375" s="88">
        <v>44181</v>
      </c>
      <c r="G375" s="170">
        <v>33333920</v>
      </c>
      <c r="H375" s="21" t="s">
        <v>1279</v>
      </c>
      <c r="I375" s="21"/>
      <c r="J375" s="21"/>
      <c r="K375" s="94">
        <v>44181</v>
      </c>
      <c r="L375" s="47">
        <v>44195</v>
      </c>
      <c r="M375" s="21" t="str">
        <f t="shared" si="6"/>
        <v>100%</v>
      </c>
    </row>
    <row r="376" spans="1:13" ht="50.25" customHeight="1" x14ac:dyDescent="0.25">
      <c r="A376" s="21" t="s">
        <v>1448</v>
      </c>
      <c r="B376" s="21"/>
      <c r="C376" s="21"/>
      <c r="D376" s="21"/>
      <c r="E376" s="81" t="s">
        <v>1502</v>
      </c>
      <c r="F376" s="88">
        <v>44181</v>
      </c>
      <c r="G376" s="170">
        <v>305453781</v>
      </c>
      <c r="H376" s="21" t="s">
        <v>1531</v>
      </c>
      <c r="I376" s="21"/>
      <c r="J376" s="21"/>
      <c r="K376" s="94">
        <v>44188</v>
      </c>
      <c r="L376" s="47">
        <v>44196</v>
      </c>
      <c r="M376" s="21" t="str">
        <f t="shared" si="6"/>
        <v>100%</v>
      </c>
    </row>
    <row r="377" spans="1:13" ht="63" customHeight="1" x14ac:dyDescent="0.25">
      <c r="A377" s="21" t="s">
        <v>1449</v>
      </c>
      <c r="B377" s="21"/>
      <c r="C377" s="21"/>
      <c r="D377" s="21"/>
      <c r="E377" s="81" t="s">
        <v>1503</v>
      </c>
      <c r="F377" s="88">
        <v>44181</v>
      </c>
      <c r="G377" s="170">
        <v>15232000</v>
      </c>
      <c r="H377" s="21" t="s">
        <v>362</v>
      </c>
      <c r="I377" s="21"/>
      <c r="J377" s="21"/>
      <c r="K377" s="94">
        <v>44181</v>
      </c>
      <c r="L377" s="47">
        <v>44196</v>
      </c>
      <c r="M377" s="21" t="str">
        <f t="shared" si="6"/>
        <v>100%</v>
      </c>
    </row>
    <row r="378" spans="1:13" ht="80.25" customHeight="1" x14ac:dyDescent="0.25">
      <c r="A378" s="21" t="s">
        <v>1450</v>
      </c>
      <c r="B378" s="21"/>
      <c r="C378" s="21"/>
      <c r="D378" s="21"/>
      <c r="E378" s="81" t="s">
        <v>1504</v>
      </c>
      <c r="F378" s="88">
        <v>44182</v>
      </c>
      <c r="G378" s="170">
        <v>19950000</v>
      </c>
      <c r="H378" s="21" t="s">
        <v>1532</v>
      </c>
      <c r="I378" s="21"/>
      <c r="J378" s="21"/>
      <c r="K378" s="94">
        <v>44183</v>
      </c>
      <c r="L378" s="47">
        <v>44184</v>
      </c>
      <c r="M378" s="21" t="str">
        <f t="shared" si="6"/>
        <v>100%</v>
      </c>
    </row>
  </sheetData>
  <autoFilter ref="A238:O321" xr:uid="{B58B1532-EC2A-4545-9ECB-4EF2638A3994}"/>
  <mergeCells count="5">
    <mergeCell ref="A322:M322"/>
    <mergeCell ref="A1:M1"/>
    <mergeCell ref="A25:M25"/>
    <mergeCell ref="A175:M175"/>
    <mergeCell ref="A237:M237"/>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 </vt:lpstr>
      <vt:lpstr>ENERO-FEB-MARZO 2020 (2)</vt:lpstr>
      <vt:lpstr>ABRIL-MAYO-JUNIO 2020</vt:lpstr>
      <vt:lpstr>JULIO-AGOSTO Y SEPTIEM 2020 </vt:lpstr>
      <vt:lpstr>OCTU-NOV Y DICI 2020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Maria Emilse Tobon Tobon</cp:lastModifiedBy>
  <cp:lastPrinted>2018-10-03T18:24:17Z</cp:lastPrinted>
  <dcterms:created xsi:type="dcterms:W3CDTF">2016-02-08T14:58:09Z</dcterms:created>
  <dcterms:modified xsi:type="dcterms:W3CDTF">2021-01-08T20:20:55Z</dcterms:modified>
</cp:coreProperties>
</file>