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43677377\Desktop\"/>
    </mc:Choice>
  </mc:AlternateContent>
  <bookViews>
    <workbookView xWindow="0" yWindow="0" windowWidth="24000" windowHeight="9045" activeTab="1"/>
  </bookViews>
  <sheets>
    <sheet name=" " sheetId="138" r:id="rId1"/>
    <sheet name="ENERO-FEB-MARZO" sheetId="195" r:id="rId2"/>
  </sheets>
  <definedNames>
    <definedName name="_xlnm._FilterDatabase" localSheetId="1" hidden="1">'ENERO-FEB-MARZO'!$A$53:$N$243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53" i="195" l="1"/>
  <c r="M254" i="195"/>
  <c r="M255" i="195"/>
  <c r="M256" i="195"/>
  <c r="M257" i="195"/>
  <c r="M258" i="195"/>
  <c r="M259" i="195"/>
  <c r="M260" i="195"/>
  <c r="M261" i="195"/>
  <c r="M140" i="195" l="1"/>
  <c r="M141" i="195"/>
  <c r="M215" i="195"/>
  <c r="M216" i="195"/>
  <c r="M217" i="195"/>
  <c r="M218" i="195"/>
  <c r="M219" i="195"/>
  <c r="M220" i="195"/>
  <c r="M221" i="195"/>
  <c r="M222" i="195"/>
  <c r="M223" i="195"/>
  <c r="M224" i="195"/>
  <c r="M225" i="195"/>
  <c r="M226" i="195"/>
  <c r="M227" i="195"/>
  <c r="M228" i="195"/>
  <c r="M229" i="195"/>
  <c r="M230" i="195"/>
  <c r="M231" i="195"/>
  <c r="M232" i="195"/>
  <c r="M233" i="195"/>
  <c r="M234" i="195"/>
  <c r="M235" i="195"/>
  <c r="M236" i="195"/>
  <c r="M237" i="195"/>
  <c r="M238" i="195"/>
  <c r="M239" i="195"/>
  <c r="M240" i="195"/>
  <c r="M241" i="195"/>
  <c r="M242" i="195"/>
  <c r="M243" i="195"/>
  <c r="M244" i="195"/>
  <c r="M245" i="195"/>
  <c r="M246" i="195"/>
  <c r="M247" i="195"/>
  <c r="M248" i="195"/>
  <c r="M249" i="195"/>
  <c r="M250" i="195"/>
  <c r="M251" i="195"/>
  <c r="M252" i="195"/>
  <c r="M213" i="195"/>
  <c r="M214" i="195"/>
  <c r="M211" i="195"/>
  <c r="M212" i="195"/>
  <c r="M208" i="195"/>
  <c r="M209" i="195"/>
  <c r="M210" i="195"/>
  <c r="M203" i="195"/>
  <c r="M204" i="195"/>
  <c r="M205" i="195"/>
  <c r="M206" i="195"/>
  <c r="M207" i="195"/>
  <c r="M200" i="195"/>
  <c r="M201" i="195"/>
  <c r="M202" i="195"/>
  <c r="M197" i="195"/>
  <c r="M198" i="195"/>
  <c r="M199" i="195"/>
  <c r="M194" i="195"/>
  <c r="M195" i="195"/>
  <c r="M196" i="195"/>
  <c r="M191" i="195"/>
  <c r="M192" i="195"/>
  <c r="M193" i="195"/>
  <c r="M190" i="195"/>
  <c r="M184" i="195"/>
  <c r="M185" i="195"/>
  <c r="M186" i="195"/>
  <c r="M187" i="195"/>
  <c r="M188" i="195"/>
  <c r="M189" i="195"/>
  <c r="M182" i="195"/>
  <c r="M183" i="195"/>
  <c r="M180" i="195"/>
  <c r="M181" i="195"/>
  <c r="M178" i="195"/>
  <c r="M179" i="195"/>
  <c r="M175" i="195"/>
  <c r="M176" i="195"/>
  <c r="M177" i="195"/>
  <c r="M172" i="195"/>
  <c r="M173" i="195"/>
  <c r="M174" i="195"/>
  <c r="M168" i="195"/>
  <c r="M169" i="195"/>
  <c r="M170" i="195"/>
  <c r="M171" i="195"/>
  <c r="M165" i="195"/>
  <c r="M166" i="195"/>
  <c r="M167" i="195"/>
  <c r="M162" i="195"/>
  <c r="M163" i="195"/>
  <c r="M164" i="195"/>
  <c r="M159" i="195"/>
  <c r="M160" i="195"/>
  <c r="M161" i="195"/>
  <c r="M156" i="195"/>
  <c r="M157" i="195"/>
  <c r="M158" i="195"/>
  <c r="M154" i="195"/>
  <c r="M155" i="195"/>
  <c r="M148" i="195"/>
  <c r="M149" i="195"/>
  <c r="M150" i="195"/>
  <c r="M151" i="195"/>
  <c r="M152" i="195"/>
  <c r="M153" i="195"/>
  <c r="M144" i="195"/>
  <c r="M145" i="195"/>
  <c r="M146" i="195"/>
  <c r="M147" i="195"/>
  <c r="M142" i="195"/>
  <c r="M143" i="195"/>
  <c r="M139" i="195"/>
  <c r="M135" i="195"/>
  <c r="M136" i="195"/>
  <c r="M137" i="195"/>
  <c r="M138" i="195"/>
  <c r="M132" i="195"/>
  <c r="M133" i="195"/>
  <c r="M134" i="195"/>
  <c r="M129" i="195"/>
  <c r="M130" i="195"/>
  <c r="M131" i="195"/>
  <c r="M126" i="195"/>
  <c r="M127" i="195"/>
  <c r="M128" i="195"/>
  <c r="M123" i="195"/>
  <c r="M124" i="195"/>
  <c r="M125" i="195"/>
  <c r="M120" i="195"/>
  <c r="M121" i="195"/>
  <c r="M122" i="195"/>
  <c r="M117" i="195"/>
  <c r="M118" i="195"/>
  <c r="M119" i="195"/>
  <c r="M114" i="195"/>
  <c r="M115" i="195"/>
  <c r="M116" i="195"/>
  <c r="M111" i="195"/>
  <c r="M112" i="195"/>
  <c r="M113" i="195"/>
  <c r="M108" i="195"/>
  <c r="M109" i="195"/>
  <c r="M110" i="195"/>
  <c r="M105" i="195"/>
  <c r="M106" i="195"/>
  <c r="M107" i="195"/>
  <c r="M103" i="195"/>
  <c r="M104" i="195"/>
  <c r="M97" i="195"/>
  <c r="M98" i="195"/>
  <c r="M99" i="195"/>
  <c r="M100" i="195"/>
  <c r="M101" i="195"/>
  <c r="M102" i="195"/>
  <c r="M94" i="195"/>
  <c r="M95" i="195"/>
  <c r="M96" i="195"/>
  <c r="M92" i="195"/>
  <c r="M93" i="195"/>
  <c r="M89" i="195"/>
  <c r="M90" i="195"/>
  <c r="M91" i="195"/>
  <c r="M83" i="195"/>
  <c r="M84" i="195"/>
  <c r="M85" i="195"/>
  <c r="M86" i="195"/>
  <c r="M87" i="195"/>
  <c r="M88" i="195"/>
  <c r="M79" i="195"/>
  <c r="M80" i="195"/>
  <c r="M81" i="195"/>
  <c r="M82" i="195"/>
  <c r="M76" i="195"/>
  <c r="M77" i="195"/>
  <c r="M78" i="195"/>
  <c r="M73" i="195"/>
  <c r="M74" i="195"/>
  <c r="M75" i="195"/>
  <c r="M70" i="195"/>
  <c r="M71" i="195"/>
  <c r="M72" i="195"/>
  <c r="M67" i="195"/>
  <c r="M68" i="195"/>
  <c r="M69" i="195"/>
  <c r="M62" i="195"/>
  <c r="M63" i="195"/>
  <c r="M64" i="195"/>
  <c r="M65" i="195"/>
  <c r="M66" i="195"/>
  <c r="M58" i="195"/>
  <c r="M59" i="195"/>
  <c r="M60" i="195"/>
  <c r="M61" i="195"/>
  <c r="M55" i="195"/>
  <c r="M56" i="195"/>
  <c r="M57" i="195"/>
  <c r="M54" i="195"/>
  <c r="M51" i="195" l="1"/>
  <c r="M50" i="195"/>
  <c r="M49" i="195"/>
  <c r="M48" i="195"/>
  <c r="M47" i="195"/>
  <c r="M46" i="195"/>
  <c r="M45" i="195"/>
  <c r="M44" i="195"/>
  <c r="M43" i="195"/>
  <c r="M42" i="195"/>
  <c r="M41" i="195"/>
  <c r="M40" i="195"/>
  <c r="M39" i="195"/>
  <c r="M38" i="195"/>
  <c r="M37" i="195"/>
  <c r="M36" i="195"/>
  <c r="M35" i="195"/>
  <c r="M34" i="195"/>
  <c r="M33" i="195"/>
  <c r="M32" i="195"/>
  <c r="M31" i="195"/>
  <c r="M30" i="195"/>
  <c r="M29" i="195"/>
  <c r="M28" i="195"/>
  <c r="M27" i="195"/>
  <c r="M26" i="195"/>
  <c r="M25" i="195"/>
  <c r="M24" i="195"/>
  <c r="M23" i="195"/>
  <c r="M22" i="195"/>
  <c r="M21" i="195"/>
  <c r="M20" i="195"/>
  <c r="M19" i="195"/>
  <c r="M18" i="195"/>
  <c r="M17" i="195"/>
  <c r="M16" i="195"/>
  <c r="M15" i="195"/>
  <c r="M14" i="195"/>
  <c r="M13" i="195"/>
  <c r="M12" i="195"/>
  <c r="M11" i="195"/>
  <c r="M10" i="195"/>
  <c r="M9" i="195"/>
  <c r="M8" i="195"/>
  <c r="M7" i="195" l="1"/>
  <c r="M6" i="195"/>
  <c r="M5" i="195"/>
  <c r="M4" i="195"/>
  <c r="M3" i="195"/>
  <c r="B11" i="138" l="1"/>
  <c r="B10" i="138"/>
  <c r="B9" i="138"/>
  <c r="B8" i="138"/>
  <c r="B7" i="138"/>
  <c r="B6" i="138"/>
  <c r="B5" i="138"/>
  <c r="B4" i="138"/>
  <c r="B3" i="138"/>
  <c r="B2" i="138"/>
</calcChain>
</file>

<file path=xl/sharedStrings.xml><?xml version="1.0" encoding="utf-8"?>
<sst xmlns="http://schemas.openxmlformats.org/spreadsheetml/2006/main" count="1665" uniqueCount="1140">
  <si>
    <t>N° CONTRATO</t>
  </si>
  <si>
    <t>CONTRATISTA</t>
  </si>
  <si>
    <t>FECHA INICIO</t>
  </si>
  <si>
    <t>FECHA TERMINACION</t>
  </si>
  <si>
    <t>VALOR</t>
  </si>
  <si>
    <t>DEPENDENCIA</t>
  </si>
  <si>
    <t>NIT</t>
  </si>
  <si>
    <t>VALOR TOTAL</t>
  </si>
  <si>
    <t>celular</t>
  </si>
  <si>
    <t>contratista</t>
  </si>
  <si>
    <t>N° Contrato</t>
  </si>
  <si>
    <t>fecha de inicio</t>
  </si>
  <si>
    <t>fecha de terminacion</t>
  </si>
  <si>
    <t>supervisor</t>
  </si>
  <si>
    <t>cargo</t>
  </si>
  <si>
    <t>mail</t>
  </si>
  <si>
    <t>Telefono y ext</t>
  </si>
  <si>
    <t>valor total</t>
  </si>
  <si>
    <t>ITEM</t>
  </si>
  <si>
    <t>FECHA Y NUMERO DE ACTA DE INFORME DE SUPERVISION</t>
  </si>
  <si>
    <t>N° COMPROBANTE DE EGRESO</t>
  </si>
  <si>
    <t>FECHA ADMISION A CONTABILIDAD CON TODOS LOS REQUISITOS</t>
  </si>
  <si>
    <t>FECHA DE PAGO</t>
  </si>
  <si>
    <t>PAGOS</t>
  </si>
  <si>
    <t>ADICION EN VALOR</t>
  </si>
  <si>
    <t>Plazo / Duración</t>
  </si>
  <si>
    <t>PLAZO / DURACION</t>
  </si>
  <si>
    <t>OBJETO</t>
  </si>
  <si>
    <t>FECHA SUSCRIPCION CONTRATO</t>
  </si>
  <si>
    <t xml:space="preserve"> % AVANCE DEL CONTRATO</t>
  </si>
  <si>
    <t>PLAZO TOTAL CONTRATO CON LA  ADICION TIEMPO</t>
  </si>
  <si>
    <t>ADICION EN TIEMPO</t>
  </si>
  <si>
    <t>SG-047-2018</t>
  </si>
  <si>
    <t>SH-077-2018</t>
  </si>
  <si>
    <t>SSYPS-086-2018</t>
  </si>
  <si>
    <t>SPIS-087-2018</t>
  </si>
  <si>
    <t>SPIS-099-2018</t>
  </si>
  <si>
    <t>SH-127-2018</t>
  </si>
  <si>
    <t>SH-131-2018</t>
  </si>
  <si>
    <t>SH-148-2018</t>
  </si>
  <si>
    <t>SH-162-2018</t>
  </si>
  <si>
    <t>SSA-183-2018</t>
  </si>
  <si>
    <t>SSYPS-185-2018</t>
  </si>
  <si>
    <t>SEYC-186-2018</t>
  </si>
  <si>
    <t>ESE HOSPITAL DEL SUR GABRIEL JARAMILLO PIEDRAHITA-VIGILANCIA EPIDEMIOLOGICA</t>
  </si>
  <si>
    <t>ESE HOSPITAL DEL SUR GABRIEL JARAMILLO PIEDRAHITA-PPNA</t>
  </si>
  <si>
    <t xml:space="preserve"> JUNTA DE ACCION COMUNAL VEREDA LAS LOMITAS</t>
  </si>
  <si>
    <t>RUIZ PEREZ CARLOS AUGUSTO</t>
  </si>
  <si>
    <t>MARINA VELEZ S.A.S.</t>
  </si>
  <si>
    <t>SANCHEZ RESTREPO MARIA FABIOLA</t>
  </si>
  <si>
    <t>DUQUE CANO MARIA LUZ ELENY</t>
  </si>
  <si>
    <t>LOPEZ PEREZ WILLIAM DE JESUS</t>
  </si>
  <si>
    <t>PREVER S.A. &amp; CIA. S.C.A.</t>
  </si>
  <si>
    <t>OCAMPO DE RICO OFELIA DOLORES</t>
  </si>
  <si>
    <t>HERNANDEZ VALENCIA LIGIA DEL SOCORRO</t>
  </si>
  <si>
    <t>ESTRADA AGUDELO LIA PATRICIA</t>
  </si>
  <si>
    <t>ARANGO VASQUEZ MARIA EUGENIA</t>
  </si>
  <si>
    <t>MAYA ECHAVARRIA ELKIN MARIO</t>
  </si>
  <si>
    <t>P.S.M ALIANZA S.A.S.-CONSTRUCTORA FUREL S.A.</t>
  </si>
  <si>
    <t>FUNDACION HOGAR DEL NIÑO</t>
  </si>
  <si>
    <t>PALMA NOVA Y CIAS.A.S.</t>
  </si>
  <si>
    <t>ESE HOSPITAL DEL SUR GABRIEL JARAMILLO PIEDRAHITA-SALUD PUBLICA</t>
  </si>
  <si>
    <t>COOPERATIVA MULTIACTIVA PARA LA EDUCACION INTEGRAL-COOMEI</t>
  </si>
  <si>
    <t>ROMAN SANCHEZ MONICA MARIA</t>
  </si>
  <si>
    <t>VILLA VELASQUEZ LUIS FERNANDO</t>
  </si>
  <si>
    <t>PONCE CHONER JOHANNA ANDREA</t>
  </si>
  <si>
    <t>AGUDELO MEJIA MONICA ALEXANDRA</t>
  </si>
  <si>
    <t>CORPORACION INCLUSION COLOMBIA</t>
  </si>
  <si>
    <t>RESTREPO BEDOYA GLORIA CECILIA</t>
  </si>
  <si>
    <t>ARIAS GONZALEZ CAROLINA</t>
  </si>
  <si>
    <t>GARCIA CUERVO KAREN YULIANA</t>
  </si>
  <si>
    <t>MUÑOZ RESTREPO DANIEL IGNACIO</t>
  </si>
  <si>
    <t>JARAMILLO PINEDA ALEJANDRA LORENA</t>
  </si>
  <si>
    <t>QUIROZ POSADA AMILBIA</t>
  </si>
  <si>
    <t>TORRES PEREZ ANA LUISA</t>
  </si>
  <si>
    <t>CONSULTORES ASOCIADOS EN SEGURIDAD SOCIAL S.A.S.</t>
  </si>
  <si>
    <t>CASTRILLON GOMEZ NATALIA ANDREA</t>
  </si>
  <si>
    <t>RUIZ GIL CAROLINA</t>
  </si>
  <si>
    <t>FERNANDEZ ROLDAN LUCAS</t>
  </si>
  <si>
    <t>LOZANO ZAPATA NATALIA ANDREA</t>
  </si>
  <si>
    <t>ARENAS MONSALVE LIZETH DAYHANA</t>
  </si>
  <si>
    <t>BEDOYA RAMIREZ PAULA ANDREA</t>
  </si>
  <si>
    <t>ZAPATA MUÑOZ ISSYS DAYAN</t>
  </si>
  <si>
    <t>GUZMAN SALDARRIAGA DANIELA</t>
  </si>
  <si>
    <t>SEPULVEDA RIOS NATALIA</t>
  </si>
  <si>
    <t>ORREGO ESCOBAR CLAUDIA MARCELA</t>
  </si>
  <si>
    <t>BUITRAGO GOMEZ NUBIA ELENA</t>
  </si>
  <si>
    <t>ZAPATA CUARTAS LEIDY BIBIANA</t>
  </si>
  <si>
    <t>PALACIO ARANGO MARIA DEL CARMEN</t>
  </si>
  <si>
    <t>MORENO GIRON ELLY JHOANY</t>
  </si>
  <si>
    <t>MONCADA TASCON NATHALIA ANDREA</t>
  </si>
  <si>
    <t>CARDONA OSPINA MARIEN CATERINE</t>
  </si>
  <si>
    <t>CONSULTORIAS EMPRESARIALES EFICIENTES S.A.S.</t>
  </si>
  <si>
    <t>RAMIREZ BARBOSA KELLY LUZMAR</t>
  </si>
  <si>
    <t>ZABALA ARANGO JENNY NATALIA</t>
  </si>
  <si>
    <t>VALENCIA BERMUDEZ ESTEFANYA</t>
  </si>
  <si>
    <t>CATAÑO CARVAJAL MARIA CAMILA</t>
  </si>
  <si>
    <t>VILLA GARCIA SERGIO ANDRES</t>
  </si>
  <si>
    <t>ARANGO ESTRADA LUZ AMPARO</t>
  </si>
  <si>
    <t>GALEANO TOBON JENIFER ALEJANDRA</t>
  </si>
  <si>
    <t>FUNDACION AFIN S.A.S.</t>
  </si>
  <si>
    <t>JULIO FONTAN S.A.S.</t>
  </si>
  <si>
    <t>CASTRO CASTRO JORGE DANIEL</t>
  </si>
  <si>
    <t>CORPORACION COMUNIQUEMONOS-INTERPRETES</t>
  </si>
  <si>
    <t>ESTRELLA GRUPO EMPRESARIAL S.A.</t>
  </si>
  <si>
    <t>HERNANDEZ GONZALEZ LUIS NORBERTO</t>
  </si>
  <si>
    <t>SALDARRIAGA HERRERA MARIA FERNANDA</t>
  </si>
  <si>
    <t>MAX EVENT BTL S.A.S.</t>
  </si>
  <si>
    <t>CORPORACION DE PROFESIONALES ASESORES CORPOASES</t>
  </si>
  <si>
    <t>WPR GESTION EN SALUD S.A.S.</t>
  </si>
  <si>
    <t>VASQUEZ RESTREPO MARTHA LIGIA</t>
  </si>
  <si>
    <t>RUA GUISAO ELIANA</t>
  </si>
  <si>
    <t>CARO RESTREPO ANDREA</t>
  </si>
  <si>
    <t>VALENCIA SALAZAR GUSTAVO ADOLFO</t>
  </si>
  <si>
    <t>PINEDA SANCHEZ CARLOS ALFONSO</t>
  </si>
  <si>
    <t>BEDOYA LONDOÑO MAYRA ALEJANDRA</t>
  </si>
  <si>
    <t>JARAMILLO ZAPATA JUAN DAVID</t>
  </si>
  <si>
    <t>SALAZAR OSORIO GABRIEL JAIME</t>
  </si>
  <si>
    <t>ARCHIVOS DE COLOMBIA S.A.S.</t>
  </si>
  <si>
    <t>LOPEZ ESCOBAR LAURA ESTHER</t>
  </si>
  <si>
    <t>CUANTITATIVAS S.A.S.</t>
  </si>
  <si>
    <t>GARCIA ZAMORA MAURICIO</t>
  </si>
  <si>
    <t>RIOS GALLO ERIKA YESENIA</t>
  </si>
  <si>
    <t>VASQUEZ BAENA LUZ PATRICIA</t>
  </si>
  <si>
    <t>CORPORACION CONGREGACION DE LAS HERMANAS DE LA PROVIDENCIA SOCIAL CRISTIANA</t>
  </si>
  <si>
    <t>SOLUCIONES DE GESTION EN CONTRATACION S.A.S.</t>
  </si>
  <si>
    <t>PARROQUIA NUESTRA SEÑORA DEL ROSARIO</t>
  </si>
  <si>
    <t>PARRA RAMIREZ DIANA PATRICIA</t>
  </si>
  <si>
    <t>GIRALDO VASQUEZ SARA</t>
  </si>
  <si>
    <t>AGUDELO CARMONA ELKIN DARIO</t>
  </si>
  <si>
    <t>YUPANA CONSULTORES S.A.S.</t>
  </si>
  <si>
    <t>UNIVERSIDAD CES</t>
  </si>
  <si>
    <t>FUNDACION DIEGO ECHAVARRIA MISAS CENTRO CULTURAL Y EDUCATIVO</t>
  </si>
  <si>
    <t>CONSULTORIAS EMPRESARIALES EFICIENTES S.A.S (CON – EME S.A.S.).</t>
  </si>
  <si>
    <t>VANEGAS HENAO MARIO ANDRES</t>
  </si>
  <si>
    <t>FUNDACION COLOMBIA UNA NACION CIVICA "FUNDACION CONCIVICA"</t>
  </si>
  <si>
    <t>CONSULTORES Y ASESORES PROFESIONALES JILS S.A.S.</t>
  </si>
  <si>
    <t>CANO LONDOÑO LAURA</t>
  </si>
  <si>
    <t>JIMENEZ PAMPLONA DIEGO HERNANDO</t>
  </si>
  <si>
    <t>HIGUITA RIVERA LINA MARIA</t>
  </si>
  <si>
    <t>YEPES BARTOLO SANDRA INES</t>
  </si>
  <si>
    <t>VELASQUEZ MONSALVE GUSTAVO DAVID</t>
  </si>
  <si>
    <t>FITCH RATINGS COLOMBIA S.A. SOCIEDAD CALIFICADORA DE VALORES</t>
  </si>
  <si>
    <t>MICROCINCO Y CIA LTDA</t>
  </si>
  <si>
    <t>MESA GONZALEZ SANTIAGO</t>
  </si>
  <si>
    <t>LEONES FUTBOL CLUB S.A.</t>
  </si>
  <si>
    <t>COOPERATIVA DE TRABAJO ASOCIADO BIENESTAR COLOMBIA-COOPBIENESTARCOLOMBIA C.T.A.</t>
  </si>
  <si>
    <t>REALIZAR ACCIONES DE VIGILANCIA Y CONTROL EPIDEMIOLÓGICO E INMUNOLÓGICO EN EL MUNICIPIO DE ITAGÜÍ</t>
  </si>
  <si>
    <t>EL ARRENDADOR ENTREGA A TÍTULO DE ARRENDAMIENTO AL ARRENDATARIO DOS (2) LOCALES PARA USO PÚBLICO Y UNA (1) CELDA DE PARQUEADERO, PARA USO DE LA ADMINISTRACIÓN MUNICIPAL DE ITAGÜÍ</t>
  </si>
  <si>
    <t>ARRENDAMIENTO DE DOS BIENES INMUEBLES PARA REUBICAR TEMPORALMENTE LA SECRETARÍA DE EDUCACIÓN Y CULTURA DEL MUNICIPIO DE ITAGÜÍ Y SE IDENTIFICA ASÍ: UN INMUEBLE UBICADO EN LA CARRERA 49 N° 48A -  30 EL CUAL CONSTA DE: 4 SALONES, 2 CUARTOS ÚTILES, 3 BAÑOS, 1 COCINA, 2 PATIOS CUBIERTOS, 1 CORREDOR, PAREDES REVOCADAS, ESTUCADAS Y PINTADAS, SERVICIOS PÚBLICOS AL DÍA Y CONECTADOS  Y EL OTRO INMUEBLE UBICADO EN LA CARRERA 49 N° 48A - 20 EL CUAL CONSTA DE: 5 SALONES, 3 BAÑOS, 2 PATIOS CUBIERTOS, 1 CORREDOR, PAREDES REVOCADAS, ESTUCADAS Y PINTADAS, SERVICIOS PÚBLICOS AL DÍA Y CONECTADOS</t>
  </si>
  <si>
    <t>ARRENDAMIENTO DE UN INMUEBLE QUE CUMPLA LAS FUNCIONES DE OFICINA, PARA LA  PRESTACIÓN ADECUADA Y EFICIENTE DE LOS SERVICIOS DEL SINDICATO DE TRABAJADORES OFICIALES Y EMPLEADOS PÚBLICOS MUNICIPALES ASOCIADOS-SINTRASEMA</t>
  </si>
  <si>
    <t>EL ARRENDAMIENTO DE UN LOTE DE TERRENO, CON SUS USOS Y ANEXIDADES, INCLUIDA UNA CASA QUE SE ENCUENTRA EN ÉL CONSTRUIDA, UBICADO DENTRO DEL PARQUE CEMENTERIOS JARDINES MONTESACRO. PARA QUE SE REALICEN LAS NECROPSIAS Y AUTOPSIAS A LOS DIFERENTES OCCISOS QUE SURJAN EN EL MUNICIPIO DE ITAGÜÍ A CAUSA DE MUERTE NATURAL O VIOLENTA.</t>
  </si>
  <si>
    <t>ARRENDAMIENTO DE UN LOTE DE TERRENO MÁS CONSTRUCCIÓN CON UN ÁREA DE 252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t>
  </si>
  <si>
    <t>ARRENDAMIENTO DE BIEN INMUEBLE LOCALIZADO EN LA VEREDA LOS GÓMEZ, QUE PERMITA EL FUNCIONAMIENTO DE  LA CORREGIDURIA Y COMISARIA DE FAMILIA, CORREGIMIENTO EL MANZANILLO DEL MUNICIPIO DE ITAGÜÍ</t>
  </si>
  <si>
    <t>ARRENDAMIENTO DE SIETE (7) AULAS Y ESPACIOS ADICIONALES PARA LA ATENCIÓN DE CIENTO CINCUENTA Y DOS (152) ESTUDIANTES DE ESTRATOS 1 Y 2 DEL MUNICIPIO DE ITAGÜÍ</t>
  </si>
  <si>
    <t>ARRENDAMIENTO DE UN INMUEBLE QUE CUMPLA LAS FUNCIONES DE PARQUEADERO, PARA USO DE LOS VEHÍCULOS ASIGNADOS A LA ESTACIÓN DE POLICÍA ITAGÜÍ</t>
  </si>
  <si>
    <t>PRESTACIÓN DE SERVICIOS PROFESIONALES PARA LA GESTIÓN INTEGRAL DE LA SECRETARÍA DE SALUD Y PROTECCIÓN SOCIAL, DE MANERA ESPECÍFICA EN EL COMPONENTE DE PRESTACIÓN DE SERVICIOS DE SALUD A LA POBLACIÓN POBRE NO ASEGURADA</t>
  </si>
  <si>
    <t>PRESTACIÓN DE SERVICIOS DE APOYO A LA GESTIÓN PARA EL FORTALECIMIENTO INSTITUCIONAL EN LA GESTIÓN DEL REGISTRO DE INFORMACIONES, TRÁMITES Y SERVICIOS DE LA OFICINA DE ATENCIÓN AL CIUDADANO Y GESTIÓN DOCUMENTAL DE LA ADMINISTRACIÓN MUNICIPAL DE ITAGÜÍ</t>
  </si>
  <si>
    <t>PRESTACIÓN DE SERVICIOS PROFESIONALES EN ASESORÍA Y ACOMPAÑAMIENTO A LAS ACTIVIDADES PROPIAS DE SUSTANCIACIÓN, TRAMITE Y PROYECCIÓN DE ACTUACIONES EN GENERAL EN LOS PROCESOS ADMINISTRATIVOS DE COBRO COACTIVO ADELANTADOS POR LA SECRETARIA DE HACIENDA PARA EL AÑO 2018</t>
  </si>
  <si>
    <t>PRESTACIÓN DE SERVICIOS PARA EL APOYO A LA GESTIÓN INTEGRAL COMO ENLACE CON TODOS LOS PRESTADORES DE SERVICIOS DE SALUD, DEL MUNICIPIO DE ITAGUI</t>
  </si>
  <si>
    <t>PRESTACION DE SERVICIOS DE APOYO A LA GESTION PARA LA ATENCION INTEGRAL A 60 ADULTOS MAYORES EN SITUACION DE VULNERABILIDAD CRTITICA DEL MUNICIPIO DE ITAGUI</t>
  </si>
  <si>
    <t>PRESTACION DE SERVICIOS PROFESIONALES PARA ASESORAR AL MUNICIPIO DE ITAGUI EN TEMAS DE CIVILIDAD Y SEGURIDAD CIUDADANA</t>
  </si>
  <si>
    <t>PRESTACIÓN DE SERVICIOS PARA REALIZAR ACCIONES DE FORTALECIMIENTO Y SENSIBILIZACION HACIA LA POBLACIÓN EN CONDICIONES DE VULNERABILIDAD, DE Y EN LA CALLE PARA LA MITIGACION DEL DAÑO POR CONSUMOS PROBLEMATICOS DE SUSTANCIAS PSICOACTIVAS POR MEDIO DE ESTRATEGIAS DE INCORPORACIÓN Y ACOMPAÑAMIENTO FAMILIAR EN EL MUNICIPIO DE ITAGUI</t>
  </si>
  <si>
    <t>PRESTACION DE SERVICIOS PROFESIONALES EN ACTIVIDADES PROPIAS DE VERIFICACION Y SUSTANCIACION A LOS ESTADOS DE CUENTA DE LOS DERECHOS DE SEÑALIZACION Y SISTEMATIZACION GENERADOS A LOS VEHICULOS MATRICULADOS EN LA SECRETARIA DE MOVILIDAD DEL MUNICIPIO DE ITAGUI</t>
  </si>
  <si>
    <t>PRESTACION DE SERVICIOS DE APOYO A LA GESTION EN ACTIVIDADES OPERATIVAS Y ADMINISTRATIVAS PROPIAS DEL SISTEMA DE GESTION FISCAL DE LA SECRETARIA DE HACIENDA</t>
  </si>
  <si>
    <t>PRESTACION DE SERVICIOS PROFESIONALES EN ASESORIA Y ACOMPAÑAMIENTO A LAS ACTIVIDADES PROPIAS DE SUSTANCIACION, TRAMITE Y PROYECCION DE ACTUACIONES EN GENERAL, EN LOS PROCESOS SEGUIDOS POR LA SUBSECRETARIA DE GESTION DE RENTAS Y LA OFICINA DE FISCALIZACION, CONTROL Y COBRO PERSUASIVO DEL MUNICIPIO DE ITAGUI</t>
  </si>
  <si>
    <t>PRESTACION DE SERVICIOS PROFESIONALES DE ASESORIA Y ACOMPAÑAMIENTO A LOS PROCESOS DE PREPARACION, REVISION, ANALISIS Y PRESENTACION DE INFORMACION CONTABLE, TRIBUTARIA Y PRESUPUESTAL DEL MUNICIPIO DE ITAGUI</t>
  </si>
  <si>
    <t>ARRENDAMIENTO PARA SEDE ADMINISTRATIVA DE  LA SOCIEDAD LEONES FUTBOL CLUB S.A. IDENTIFICADA CON EL NIT. N° 800015819-2.  LA SEDE LOCATIVA QUE SE ENCUENTRA EN EL PRIMER PISO DE LAS INSTALACIONES DEL ESTADIO METROPOLITANO CIUDAD ITAGÜÍ, EL CUAL SE ENCUENTRA UBICADO EN LA DIRECCIÓN CALLE 36  N° 59-69 INT. 187, DEL MUNICIPIO DE ITAGÜÍ, CON UN ÁREA TOTAL DE 511.7 MT2, DISCRIMINADOS ASÍ: UNA (1) OFICINA PARA EL  CUERPO TÉCNICO, CON UN ÁREA DE 54.6 MT2, DOS (2) OFICINAS MÁS RECEPCIÓN CON UN ÁREA DE 253.51 MT2 Y  UN ÁREA DE 202.96 MT2 PARA EL GIMNASIO Y CONSULTORIOS MÉDICOS PARA USO EXCLUSIVO DEL CLUB LEONES FUTBOL CLUB S.A.</t>
  </si>
  <si>
    <t>CONSULTORÍA PARA DESARROLLAR ACTIVIDADES TÉCNICAS ADMINISTRATIVAS, LEGAL Y FINANCIERA A LOS PROGRAMAS SOCIALES DE SEGURIDAD ALIMENTARIA Y NUTRICIONAL Y DESARROLLO DE ACTIVIDADES DEL COMPONENTE PEDAGÓGICO DEL PAE DEL MUNICIPIO DE ITAGUI EN EL AÑO 2018</t>
  </si>
  <si>
    <t>OPERACIÓN LOGISTICA PARA EL DESARROLLO DE LOS PROGRAMAS SOCIALES DE SEGURIDAD ALIMENTARIA Y NUTRICIONAL DEL MUNCIPIO DE ITAGUI EN EL AÑO 2018</t>
  </si>
  <si>
    <t>ANULADO</t>
  </si>
  <si>
    <t>$ 5.440.048 SIN EROGACION PRESUPUESTAL POR PARTE DEL MUNICIPIO</t>
  </si>
  <si>
    <t>12 MESES</t>
  </si>
  <si>
    <t>6 MESES</t>
  </si>
  <si>
    <t>5 MESES</t>
  </si>
  <si>
    <t>11 MESES</t>
  </si>
  <si>
    <t>10 MESES</t>
  </si>
  <si>
    <t>9 MESES</t>
  </si>
  <si>
    <t>340 DÍAS</t>
  </si>
  <si>
    <t>8 MESES</t>
  </si>
  <si>
    <t>2 MESES</t>
  </si>
  <si>
    <t>7 MESES</t>
  </si>
  <si>
    <t>800171406-1</t>
  </si>
  <si>
    <t>1036669397-2</t>
  </si>
  <si>
    <t>900487594-8</t>
  </si>
  <si>
    <t>1037620938-9</t>
  </si>
  <si>
    <t>900427606-1</t>
  </si>
  <si>
    <t>900264963-5</t>
  </si>
  <si>
    <t>900583935-7</t>
  </si>
  <si>
    <t>900284368-8</t>
  </si>
  <si>
    <t>801004709-7</t>
  </si>
  <si>
    <t>800015819-2</t>
  </si>
  <si>
    <t>900185518-1</t>
  </si>
  <si>
    <t>fecha de CORTE</t>
  </si>
  <si>
    <t>SECRETARIA DE HACIENDA</t>
  </si>
  <si>
    <t>SECRETARIA DE VIVIENDA Y HABITAT</t>
  </si>
  <si>
    <t>SSA-047-2017</t>
  </si>
  <si>
    <t>SERVICIOS ADMINISTRATIVOS</t>
  </si>
  <si>
    <t xml:space="preserve">AGENCIA DE DESARROLLO LOCAL DE ITAGÜÍ “ADELI”.  </t>
  </si>
  <si>
    <t>900590434-8</t>
  </si>
  <si>
    <t>EL COMODANTE ENTREGA A TÍTULO DE COMODATO AL COMODATARIO Y ESTE RECIBE EN PERFECTAS CONDICIONES Y A ENTERA SATISFACCIÓN UN INMUEBLE UBICADO EN LA CARRERA 51 N° 51 – 55, NOVENO (9°) PISO, CON UN ÁREA DE 357,88 M2, EDIFICIO DEL CONCEJO</t>
  </si>
  <si>
    <t>5 AÑOS</t>
  </si>
  <si>
    <t>AGENCIA DE DESARROLLO LOCAL DE ITAGUI-ADELI</t>
  </si>
  <si>
    <t>SECRETARIA DE SERVICIOS ADMINISTRATIVOS</t>
  </si>
  <si>
    <t>1 AÑO</t>
  </si>
  <si>
    <t>SSA-077-2017</t>
  </si>
  <si>
    <t xml:space="preserve">CONTRALORIA MUNICIPAL DE ITAGUÍ  </t>
  </si>
  <si>
    <t>811036609-2</t>
  </si>
  <si>
    <t>EL COMODANTE ENTREGA A TÍTULO DE COMODATO AL COMODATARIO Y ESTE RECIBE EN PERFECTAS CONDICIONES Y A ENTERA SATISFACCIÓN LOS SIGUIENTES BIENES INMUEBLES: UN BIEN INMUEBLE QUE ESTÁ UBICADO EN LA CARRERA 51 N° 51 – 55, SEXTO  (6)  PISO, CAMI EDIFICIO DEL CONCEJO, ÁREA CONSTRUIDA 302,74 MTS2 QUE SE DISCRIMINA ASÍ: INMUEBLE UTILIZADO PARA OFICINAS CON UN ÁREA DE 159.58 MT2, INMUEBLE UTILIZADO PARA ARCHIVO CON UN ÁREA DE 50.84 MT2, PUNTO FIJO CON UN ÁREA DE 64.78 MT2, PARQUEADEROS CON UN ÁREA DE 27.54 MT2</t>
  </si>
  <si>
    <t>SSA-102-2017</t>
  </si>
  <si>
    <t>CAJA DE COMPENSACION FAMILIAR COMFENALCO ANTIOQUIA</t>
  </si>
  <si>
    <t>890900842-6</t>
  </si>
  <si>
    <t>AUNAR ESFUERZOS TÉCNICOS, ADMINISTRATIVOS Y FINANCIEROS ENTRE EL MUNICIPIO DE ITAGÜÍ Y EL ASOCIADO PARA LA OPERACIÓN CON CRITERIOS DE CALIDAD, OPORTUNIDAD Y CONTINUIDAD DEL ACUAPARQUE DITAIRES EN BENEFICIO DE LA POBLACIÓN DEL MUNICIPIO DE ITAGÜÍ.</t>
  </si>
  <si>
    <t>890911972-2</t>
  </si>
  <si>
    <t>811044253-8</t>
  </si>
  <si>
    <t>SECRETARIA JURIDICA</t>
  </si>
  <si>
    <t>OSORIO SALDARRIAGA JAIRO LEON</t>
  </si>
  <si>
    <t>70513179-6</t>
  </si>
  <si>
    <t>SECRETARIA DE SALUD Y PROTECCION SOCIAL</t>
  </si>
  <si>
    <t>SECRETARIA DE EDUCACION Y CULTURA</t>
  </si>
  <si>
    <t>SECRETARIA GENERAL</t>
  </si>
  <si>
    <t>DOMINA ENTREGA TOTAL S.A.S.</t>
  </si>
  <si>
    <t>SSA-178-2017</t>
  </si>
  <si>
    <t xml:space="preserve">CORPORACIÓN ACADEMIA ANTIOQUIA DE EDUCACIÓN  </t>
  </si>
  <si>
    <t>900893806-5</t>
  </si>
  <si>
    <r>
      <t>EL COMODANTE ENTREGA AL COMODATARIO</t>
    </r>
    <r>
      <rPr>
        <i/>
        <sz val="9"/>
        <rFont val="Calibri"/>
        <family val="2"/>
      </rPr>
      <t xml:space="preserve">, </t>
    </r>
    <r>
      <rPr>
        <sz val="9"/>
        <rFont val="Calibri"/>
        <family val="2"/>
      </rPr>
      <t>Y ESTA RECIBE A TÍTULO DE COMODATO, UNA SEDE COMUNAL QUE CUENTA CON UN ÁREA DE  78 MTRS2, UBICADO EN LA CALLE 65 N° 46 A - 95, UBICADO EN EL BARRIO SIMÓN BOLÍVAR, CUYOS LÍMITES SON: POR EL NORTE, CON CARRERA 48, POR EL SUR, CON CARRERA 47, POR EL ORIENTE CON EL LICEO SIMÓN BOLÍVAR, POR EL OCCIDENTE, CON LA CALLE 64 A</t>
    </r>
  </si>
  <si>
    <t>HERNANDEZ AGUIRRE EDWIN ALEXANDER</t>
  </si>
  <si>
    <t>8431489-6</t>
  </si>
  <si>
    <t>SVH-208-2017</t>
  </si>
  <si>
    <t>ALIANZA FIDUCIARIA S.A.</t>
  </si>
  <si>
    <t>860531315-3</t>
  </si>
  <si>
    <t>CONTRATO DE FIDUCIA MERCANTIL DE ADMINISTRACION, CONTRATACION Y PAGOS</t>
  </si>
  <si>
    <t>30 MESES</t>
  </si>
  <si>
    <t>SSA-209-2017</t>
  </si>
  <si>
    <t>JUNTA DE ACCION COMUNAL DE LA URBANIZACION SANTA MARIA N° 2</t>
  </si>
  <si>
    <t>901024340-1</t>
  </si>
  <si>
    <r>
      <t>EL COMODANTE ENTREGA AL COMODATARIO</t>
    </r>
    <r>
      <rPr>
        <i/>
        <sz val="9"/>
        <rFont val="Calibri"/>
        <family val="2"/>
      </rPr>
      <t xml:space="preserve">, </t>
    </r>
    <r>
      <rPr>
        <sz val="9"/>
        <rFont val="Calibri"/>
        <family val="2"/>
      </rPr>
      <t>Y ESTA RECIBE A TÍTULO DE</t>
    </r>
    <r>
      <rPr>
        <i/>
        <sz val="9"/>
        <rFont val="Calibri"/>
        <family val="2"/>
      </rPr>
      <t xml:space="preserve"> </t>
    </r>
    <r>
      <rPr>
        <sz val="9"/>
        <rFont val="Calibri"/>
        <family val="2"/>
      </rPr>
      <t>COMODATO</t>
    </r>
    <r>
      <rPr>
        <i/>
        <sz val="9"/>
        <rFont val="Calibri"/>
        <family val="2"/>
      </rPr>
      <t xml:space="preserve"> </t>
    </r>
    <r>
      <rPr>
        <sz val="9"/>
        <rFont val="Calibri"/>
        <family val="2"/>
      </rPr>
      <t>A ENTERA SATISFACCIÓN, UN BIEN INMUEBLE, UBICADO EN LA CARRERA 52 C NRO. 72-69, BARRIO SANTA MARIA NRO. 2, DEL MUNICIPIO DE ITAGÜÍ</t>
    </r>
  </si>
  <si>
    <t>BANCO POPULAR S.A.</t>
  </si>
  <si>
    <t>860007738-9</t>
  </si>
  <si>
    <t>SSA-215-2017</t>
  </si>
  <si>
    <t>PERSONERIA MUNICIPAL DE ITAGUI</t>
  </si>
  <si>
    <r>
      <t>EL COMODANTE ENTREGA AL COMODATARIO</t>
    </r>
    <r>
      <rPr>
        <i/>
        <sz val="9"/>
        <color theme="1"/>
        <rFont val="Calibri"/>
        <family val="2"/>
      </rPr>
      <t xml:space="preserve"> </t>
    </r>
    <r>
      <rPr>
        <sz val="9"/>
        <color theme="1"/>
        <rFont val="Calibri"/>
        <family val="2"/>
      </rPr>
      <t>Y ESTE RECIBE A TÍTULO DE</t>
    </r>
    <r>
      <rPr>
        <i/>
        <sz val="9"/>
        <color theme="1"/>
        <rFont val="Calibri"/>
        <family val="2"/>
      </rPr>
      <t xml:space="preserve"> </t>
    </r>
    <r>
      <rPr>
        <sz val="9"/>
        <color theme="1"/>
        <rFont val="Calibri"/>
        <family val="2"/>
      </rPr>
      <t>COMODATO</t>
    </r>
    <r>
      <rPr>
        <i/>
        <sz val="9"/>
        <color theme="1"/>
        <rFont val="Calibri"/>
        <family val="2"/>
      </rPr>
      <t xml:space="preserve"> </t>
    </r>
    <r>
      <rPr>
        <sz val="9"/>
        <color theme="1"/>
        <rFont val="Calibri"/>
        <family val="2"/>
      </rPr>
      <t>A ENTERA SATISFACCIÓN, UN (1)  LOCAL UBICADO DENTRO DE LAS INSTALACIONES DE  EL CUBO (SEDE ADMINISTRATIVA SECRETARIA DE DEPORTES Y RECREACIÓN), CALLE 31AD NRO. 58-05 DE PROPIEDAD DEL MUNICIPIO DE ITAGÜÍ</t>
    </r>
  </si>
  <si>
    <t>SECRETARIA DE PARTICIPACION E INCLUSION SOCIAL</t>
  </si>
  <si>
    <t>SECRETARIA DE INFRAESTRUCTURA</t>
  </si>
  <si>
    <t>MARIN QUINTERO MARIA LUZ DELIA</t>
  </si>
  <si>
    <t>32437641-4</t>
  </si>
  <si>
    <t>LEGIS EDITORES S.A.</t>
  </si>
  <si>
    <t>860042209-2</t>
  </si>
  <si>
    <t>SUSCRIPCION A PUBLICACIONES EN MEDIO IMPRESO Y ELECTRONICAS ESPECIALIZADAS EN MATERIA JURIDICA Y CONTABLE CON ACTUALIZACION PERMANENTE EN INTERNET ACTIVADAS POR DIRECCION IP PARA CONSULTA DE LA ENTIDAD</t>
  </si>
  <si>
    <t>BENJUMEA OSPINA ORFILIA DE JESUS</t>
  </si>
  <si>
    <t>42986862-6</t>
  </si>
  <si>
    <t>GARCIA MAESTRE MANUEL DE JESUS</t>
  </si>
  <si>
    <t>8273051-6</t>
  </si>
  <si>
    <t>BANCOLOMBIA S.A.</t>
  </si>
  <si>
    <t>890903938-8</t>
  </si>
  <si>
    <t>SALDARRIAGA ORTIZ WILSON</t>
  </si>
  <si>
    <t>98625619-8</t>
  </si>
  <si>
    <t>SECRETARIA DE GOBIERNO MUNICIPAL</t>
  </si>
  <si>
    <t>UNE EPM TELECOMUNICACIONES S.A.</t>
  </si>
  <si>
    <t>860003020-1</t>
  </si>
  <si>
    <t>CONSTRUCCIÓN DEL CENTRO INTEGRAL PARQUE DE LAS LUCES EN EL MUNICIPIO DE ITAGÜÍ</t>
  </si>
  <si>
    <t>CONSTRUCCIONES CIVILES Y PAVIMENTOS S.A.-CONCYPA S.A.</t>
  </si>
  <si>
    <t>800016281-5</t>
  </si>
  <si>
    <t>ALCALDIA MUNICIPAL</t>
  </si>
  <si>
    <t>SECRETARIA HACIENDA</t>
  </si>
  <si>
    <t>SGM-192-2018</t>
  </si>
  <si>
    <t>SGM-195-2018</t>
  </si>
  <si>
    <t>SSA-196-2018</t>
  </si>
  <si>
    <t>SH-200-2018</t>
  </si>
  <si>
    <t>SI-204-2018</t>
  </si>
  <si>
    <t>SI-205-2018</t>
  </si>
  <si>
    <t>SSA-211-2018</t>
  </si>
  <si>
    <t>PRESTACIÓN DEL SERVICIO DE VIGILANCIA PRIVADA PARA LAS INSTITUCIONES EDUCATIVAS OFICIALES, SEDES CENTRALIZADAS Y DESCENTRALIZADAS DEL MUNICIPIO DE ITAGÜÍ, ASÍ COMO LA CONTINUIDAD DE LAS ESTRATEGIAS DE SISTEMAS DE SEGURIDAD ELECTRÓNICA PARA EL AÑO DE 2018</t>
  </si>
  <si>
    <t>PRESTACIÓN DE SERVICIO PARA EL SOPORTE TÉCNICO Y OPERATIVO DEL PARQUE AUTOMOTOR DE LA ADMINISTRACIÓN MUNICIPAL DE ITAGÜÍ Y DE LOS ORGANISMOS DE SEGURIDAD Y JUSTICIA QUE PRESTAN SUS SERVICIOS EN ÉSTA CIUDAD</t>
  </si>
  <si>
    <t>PRESTACIÓN DEL SERVICIO INTEGRAL DE ASEO Y CAFETERÍA INCLUYENDO EL INSUMO DE ASEO Y CAFETERÍA PARA LA ADMINISTRACIÓN CENTRAL Y SUS SEDES Y EL SERVICIO DE ASEO A LAS INSTALACIONES DE LAS INSTITUCIONES EDUCATIVAS DEL MUNICIPIO DE ITAGÜÍ</t>
  </si>
  <si>
    <t>PRESTACIÓN DEL SERVICIO DE COPIADO E IMPRESIÓN INCLUIDO FORMAS PRE IMPRESAS Y REALIZACIÓN DE CAMPAÑA PUBLICITARIA: “CULTURA TRIBUTARIA EN EL MUNICIPIO DE ITAGÜÍ"</t>
  </si>
  <si>
    <t>INTERVENTORÍA TÉCNICA, ADMINISTRATIVA, FINANCIERA, CONTABLE, LEGAL Y AMBIENTAL AL CONTRATO DE OBRA PARA LA REHABILITACIÓN Y SEÑALIZACIÓN DE LAS VÍAS METROPOLITANAS: CALLE 36 ENTRE CARRERAS 61 Y 53, CARRERA 64 ENTRE CALLES 23 Y 35, Y CALLE 35 ENTRE CARRERAS 64 Y 61 INCLUYE IMPLEMENTACIÓN DE CICLORRUTA, Y MEJORAMIENTO DE ANDENES EN LA CARRERA 52 ENTRE CALLES 80 Y 85 EN EL MUNICIPIO DE ITAGÜI</t>
  </si>
  <si>
    <t xml:space="preserve">REHABILITACIÓN Y SEÑALIZACIÓN DE LAS VIAS METROPOLITANAS: CALLE 36 ENTRE CARRERAS 61 Y 53, CARRERA 64 ENTRE CALLES 23 Y 35, Y CALLE 35 ENTRE CARRERAS 64 Y 61 INCLUYE IMPLEMENTACION DE CICLORRUTA, Y MEJORAMIENTO DE ANDENES EN LA CARRERA 52 ENTRE CALLES 80 Y 85 EN EL MUNICIPIO DE ITAGÜÍ”. OBJETO. “REHABILITACIÓN Y SEÑALIZACIÓN DE LAS VIAS METROPOLITANAS: CALLE 36 ENTRE CARRERAS 61 Y 53, CARRERA 64 ENTRE CALLES 23 Y 35, Y CALLE 35 ENTRE CARRERAS 64 Y 61 INCLUYE IMPLEMENTACION DE CICLORRUTA, Y MEJORAMIENTO DE ANDENES EN LA CARRERA 52 ENTRE CALLES 80 Y 85 EN EL MUNICIPIO DE ITAGÜÍ </t>
  </si>
  <si>
    <t>ARRENDAMIENTO DE UN (1) LOCAL COMERCIAL PARA USO DE LA OFICINA DEL SISBÉN DE LA ADMINISTRACIÓN MUNICIPAL DE ITAGÜÍ, UBICADO EN LA CARRERA 51 N° 54-20 PRIMER PISO DEL MUNICIPIO DE ITAGÜÍ, CON UN ÁREA DE 184 MTS, DOTADO DE DOS (02) BAÑOS, COCINETA, PATIO, SERVICIO DE TELÉFONO DOS LÍNEAS TELEFÓNICAS, CONEXIONES A INTERNET, SERVICIO DE MONITOREO (ALARMA), CON CONTADOR DE ENERGÍA Y ACUEDUCTO INDEPENDIENTES</t>
  </si>
  <si>
    <t>CONTRATO DE ARRENDAMIENTO UN (1) INMUEBLE (ESPACIO FISICO),  DE SU PROPIEDAD UBICADO EN LAS INSTALACIONES DE LA SECRETARIA DE MOVILIDAD DEL MUNICIPIO DE ITAGUI, CALLE 50  N° 43-34, AL ARRENDATARIO, Y ESTE LO RECIBE AL MISMO TITULO Y A ENTERA SATISFACCION</t>
  </si>
  <si>
    <t>EL ARRENDADOR ENTREGA A TITULO DE ARRENDAMIENTO AL ARRENDATARIO UN (1) LOCAL PARA USO PUBLICO Y UNA (1) CELDA DE PARQUEADERO, PARA USO DE LA ADMINISTRACION MUNICIPAL DE ITAGUI, UBICADOS EN EL CENTRO COMERCIAL ITAGUI LOCAL 112</t>
  </si>
  <si>
    <t>71692208-1</t>
  </si>
  <si>
    <t>800233801-5</t>
  </si>
  <si>
    <t>901184446-9</t>
  </si>
  <si>
    <t>901188804-0</t>
  </si>
  <si>
    <t>901188813-7</t>
  </si>
  <si>
    <t>1036623468-8</t>
  </si>
  <si>
    <t>SEGURIDAD RECORD DE COLOMBIA LTDA-SEGURCOL</t>
  </si>
  <si>
    <t>RAMIREZ GOMEZ LUIS FERNANDO</t>
  </si>
  <si>
    <t>ASEAR S.A. ESP</t>
  </si>
  <si>
    <t>GRM COLOMBIA S.A.S.</t>
  </si>
  <si>
    <t>UNION TEMPORAL CULTURA TRIBUTARIA 2018</t>
  </si>
  <si>
    <t>CONSORCIO VIAS METROPOLITANAS</t>
  </si>
  <si>
    <t>CONSORCIO ITAGUI 2018 C&amp;F</t>
  </si>
  <si>
    <t>MONSALVE PULGARIN JOHANA VANESSA</t>
  </si>
  <si>
    <t>ALVAREZ GRISALES NATALIA</t>
  </si>
  <si>
    <t>$ 14.133.648 SIN EROGACION PRESUPUESTAL POR PARTE DEL MUNICIPIO</t>
  </si>
  <si>
    <t>15 DIAS Y 8 MESES</t>
  </si>
  <si>
    <t>10 DIAS Y 6 MESES</t>
  </si>
  <si>
    <t>SI-228-2018</t>
  </si>
  <si>
    <t>SSA-233-2018</t>
  </si>
  <si>
    <t>SJ-256-2018</t>
  </si>
  <si>
    <t>SSA-259-2018</t>
  </si>
  <si>
    <t>SI-263-2018</t>
  </si>
  <si>
    <t>SI-270-2018</t>
  </si>
  <si>
    <t>SSA-278-2018</t>
  </si>
  <si>
    <t>SG-280-2018</t>
  </si>
  <si>
    <t>SSA-287-2018</t>
  </si>
  <si>
    <t>SI-288-2018</t>
  </si>
  <si>
    <t>SSA-289-2018</t>
  </si>
  <si>
    <t>SSA-290-2018</t>
  </si>
  <si>
    <t>SSA-293-2018</t>
  </si>
  <si>
    <t>ADECUACIÓN Y MANTENIMIENTO DE ESCENARIOS RECREATIVOS, DEPORTIVOS, CULTURALES Y EDUCATIVOS DEL MUNICIPIO DE ITAGUI</t>
  </si>
  <si>
    <t>CONTRATO DE ARRENDAMIENTO DE UN (1) LOCAL COMERCIAL  (KIOSCO), UBICADO EN LA CARRERA 55 A  N°41-20  URBANIZACIÓN SANTAMARÍA LA NUEVA DEL MUNICIPIO DE ITAGÜÍ, DESTINADO ÚNICA Y EXCLUSIVAMENTE COMO CAFETERÍA. SEGUNDA. DESTINACION Y USO: LOCAL COMERCIAL CON DESTINACIÓN ESPECÍFICA DE CAFETERÍA Y RESTAURANTE.  LUGAR DE UBICACIÓN: CARRERA 55 A N° 41-20 URBANIZACIÓN SANTAMARÍA LA NUEVA DEL MUNICIPIO DE ITAGÜÍ</t>
  </si>
  <si>
    <t>CONTRATO DE ARRENDAMIENTO DE UN (1) ESPACIO COMERCIAL CON UN AREA DE UN (1,80) MTS2, DENTRO DE LAS INSTALACIONES DEL EDIFICIO DE LA ALCALDIA MUNICIPAL DE ITAGUI EN LA CARRERA 50 N° 51 -55 PRIMER PISO, SECTOR SALA ATENCION AL USUARIO, DESTINADO PARA LA INSTALACION DE UN CAJERO AUTOMATICO DEL BANCO POPULAR S.A., PARA USO DE LA COMUNIDAD EN GENERAL Y LA ADMINISTRACION DE ITAGUI</t>
  </si>
  <si>
    <t>INTERVENTORÍA TÉCNICA, ADMINISTRATIVA, FINANCIERA, CONTABLE, LEGAL Y AMBIENTAL A LOS CONTRATOS DE OBRA PARA LA REHABILITACIÓN, MANTENIMIENTO Y SEÑALIZACIÓN DE LA MALLA VIAL Y MEJORAMIENTO DE LA MOVILIDAD PEATONAL Y A LA CONSTRUCCIÓN DE ESTRUCTURAS HIDRÁULICAS, OBRAS DE INFRAESTRUCTURA VIAL Y COMPLEMENTARIA EN LA QUEBRADA LA TABLAZA A LO LARGO DE LA CALLE 48 ENTRE CARRERAS 56 Y 58 EN EL MUNICIPIO DE ITAGÜÍ</t>
  </si>
  <si>
    <t>EL ARRENDADOR CONCEDE EN ARRENDAMIENTO UN (1) LOCAL COMERCIAL CON DESTINACIÓN ESPECÍFICA DE CAFETERÍA Y RESTAURANTE, CON UN ÁREA DE 40 M² INCLUYENDO SERVICIOS SANITARIOS, ESTE SE ENCUENTRA UBICADO EN EL INTERIOR, DEL POLIDEPORTIVO OSCAR LÓPEZ ESCOBAR, CANCHA MUNICIPAL, UBICADO EN LA CALLE 53 Nº 42 - 30, DEL MUNICIPIO DE ITAGÜÍ</t>
  </si>
  <si>
    <t>CONSTRUCCIÓN DE ESTRUCTURAS HIDRAÚLICAS, OBRAS DE INFRAESTRUCTURA VIAL Y COMPLEMENTARIA EN LA QUEBRADA LA TABLAZA A LO LARGO DE LA CALLE 48 ENTRE CARRERAS 56 Y 58 EN EL MUNICIPIO DE ITAGUI</t>
  </si>
  <si>
    <t>EL ARRENDADOR CONCEDE EN ARRENDAMIENTO UN (1) INMUEBLE, ESPACIO FISICO, CON DESTINACION ESPECIFICA DE CAFETERIA, CON UN AREA DE 24,65 MTS2, ESTE SE ENCUENTRA UBICADO EN EL INTERIOR DEL HOGAR DE LOS RECUERDOS, CARRERA 50A Nº 33-01 DEL MUNCIPIO DE ITAGUI</t>
  </si>
  <si>
    <t>PRESTACION DE SERVICIOS DE APOYO A LA GESTION EN ACTIVIDADES LOGISTICAS Y ASISTENCIALES PROPIAS DEL ARCHIVO CENTRAL Y ARCHIVO CONTRACTUAL DE LA ADMINISTRACION MUNICIPAL DE ITAGUI</t>
  </si>
  <si>
    <t>CONTRATO DE ARRENDAMIENTO DE UN (1) LOCAL COMERCIAL, UBICADO EN LA CALLE 36 N° 59 -69, DENTRO DE LAS INSTALACIONES DEL PARQUE DITAIRES, SECTOR PIES DESCALZOS (CHORRITO) DESTINADO PARA SEDE ADMINISTRATIVA COMFENALCO ANTIOQUIA</t>
  </si>
  <si>
    <t>REHABILITACIÓN, MANTENIMIENTO Y SEÑALIZACIÓN DE LA MALLA VIAL Y MEJORAMIENTO DE LA MOVILIDAD PEATONAL EN EL MUNICIPIO DE ITAGÜÍ</t>
  </si>
  <si>
    <t>CONTRATO  DE ARRENDAMIENTO DE UN (1) INMUEBLE (LOCAL COMERCIAL), CON UN ÁREA DE 5.74 MTS 2, UBICADO EN LA CARRERA 51 N° 51 - 40  “CAMI” 4° PISO, DEL EDIFICIO JUDICIAL DEL MUNICIPIO DE ITAGÜÍ, DESTINADO PARA INSTALACIÓN DE FOTOCOPIADORA, FAX, COMPUTADOR, ASÍ COMO LA COMERCIALIZACIÓN DE LIBROS JURÍDICOS Y MATERIAL DE CULTURA GENERAL</t>
  </si>
  <si>
    <t>EL ARRENDADOR CONCEDE EN ARRENDAMIENTO UN BIEN INMUEBLE (LOTE), UBICADO EN LA CALLE 26 N° 41-45 LT 3, EN LA CIUDAD DE ITAGÜÍ, CON UN ÁREA DE 15.045 M2, CON ESCRITURA PÚBLICA N° 3851, OTORGADA EN LA NOTARIA 3 DE MEDELLÍN, CON MATRICULA INMOBILIARIA N° 535269, Y FICHA PREDIAL 12480730</t>
  </si>
  <si>
    <t>CONTRATO DE ARRENDAMIENTO DE UN (1), DE UN BIEN INMUEBLE UBICADO EN LA CRA 57 Nº 34-1 SECTOR DITAIRES, CON EL FIN DE UTILIZAR ESTE ESPACIO PARA VENTAS DE JUGOS, BEBIDAS, Y ALIMENTOS UBICADO DENTRO DE LAS INSTALACIONES DE LA CANCHA SINTÉTICA SANTA ANA, CON UN ÁREA TOTAL DE 19.19Mtr2</t>
  </si>
  <si>
    <t>901197016-1</t>
  </si>
  <si>
    <t>901208807-1</t>
  </si>
  <si>
    <t>901207895-3</t>
  </si>
  <si>
    <t>42770676-4</t>
  </si>
  <si>
    <t>901213763-4</t>
  </si>
  <si>
    <t>UNION TEMPORAL MANTENIMIENTO ITAGUI</t>
  </si>
  <si>
    <t>CASTAÑEDA LOPEZ FREDY ANTONIO</t>
  </si>
  <si>
    <t>CORDOBA ISAZA LUZ ADRIANA</t>
  </si>
  <si>
    <t>SOTO GARCES ANA MARIA</t>
  </si>
  <si>
    <t>MUÑOZ VALENCIA LUISA FERNANDA</t>
  </si>
  <si>
    <t>CRUZ ROJA COLOMBIANA SECCIONAL ANTIOQUIA</t>
  </si>
  <si>
    <t>CARDONA ALVAREZ MARIANA</t>
  </si>
  <si>
    <t>CONSORCIO VIAS ITAGUI</t>
  </si>
  <si>
    <t>RAMIREZ OROZCO ANTONIO</t>
  </si>
  <si>
    <t>CARDONA RUIZ BEATRIZ ELENA</t>
  </si>
  <si>
    <t>CONSORCIO LA TABLAZA</t>
  </si>
  <si>
    <t>MEJIA PEREZ MARIA FERNANDA</t>
  </si>
  <si>
    <t>OROZCO QUINTERO SEBASTIAN</t>
  </si>
  <si>
    <t>QUIROS ALVAREZ PIEDAD ELENA</t>
  </si>
  <si>
    <t>ECHEVERRI RUSSO LIZETH CAROLINA</t>
  </si>
  <si>
    <t>ORREGO FRANCO JORGE ANDRES</t>
  </si>
  <si>
    <t>CAJA DE COMPENSACION FAMILIAR-COMFENALCO ANTIOQUIA</t>
  </si>
  <si>
    <t>CONSORCIO MOVILIDAD ITAGUI 2018</t>
  </si>
  <si>
    <t>LOPEZ JIMENEZ CARLOS ANDRES</t>
  </si>
  <si>
    <t>DE LOS RIOS RENTERIA ANA CLARA</t>
  </si>
  <si>
    <t>$ 2.318.352 SIN EROGACION PRESUPUESTAL POR PARTE DEL MUNICIPIO</t>
  </si>
  <si>
    <t>$ 2.452.980 SIN EROGACION PRESUPUESTAL POR PARTE DEL MUNICIPIO</t>
  </si>
  <si>
    <t>$ 4.398.000 SIN EROGACION PRESUPUESTAL POR PARTE DEL MUNICIPIO</t>
  </si>
  <si>
    <t>$ 41.145.420 SIN EROGACION PRESUPUESTAL POR PARTE DEL MUNICIPIO</t>
  </si>
  <si>
    <t>$ 4.497.000 SIN EROGACION PRESUPUESTAL POR PARTE DEL MUNICIPIO</t>
  </si>
  <si>
    <t>$ 90.000.000 SIN EROGACION PRESUPUESTAL POR PARTE DEL MUNICIPIO</t>
  </si>
  <si>
    <t>$ 6.032.856 SIN EROGACION PRESUPUESTAL POR PARTE DEL MUNICIPIO</t>
  </si>
  <si>
    <t>21 DIAS Y 3 MESES</t>
  </si>
  <si>
    <t>PEREZ RINCON GERMAN DARIO</t>
  </si>
  <si>
    <t>71788217-1</t>
  </si>
  <si>
    <t>10 meses</t>
  </si>
  <si>
    <t>11 meses</t>
  </si>
  <si>
    <t>SSA-314-2018</t>
  </si>
  <si>
    <t>SSA-315-2018</t>
  </si>
  <si>
    <t>SSA-317-2018</t>
  </si>
  <si>
    <t>SSA-318-2018</t>
  </si>
  <si>
    <t>SI-334-2018</t>
  </si>
  <si>
    <t>SSA-338-2018</t>
  </si>
  <si>
    <t>SSA-346-2018</t>
  </si>
  <si>
    <t>SI-349-2018</t>
  </si>
  <si>
    <t>SSA-350-2018</t>
  </si>
  <si>
    <t>GARCES PEREZ FERNANDO</t>
  </si>
  <si>
    <t>RIOS SEGURA SONIA MARIA</t>
  </si>
  <si>
    <t>BANCO BILBAO VIZCAYA ARGENTARIA COLOMBIA S.A.</t>
  </si>
  <si>
    <t>EL ARRENDADOR CONCEDE EN ARRENDAMIENTO UN (1) INMUEBLE, (LOCAL COMERCIAL N° 5), UBICADO EN LA CARRERA 52 N° 78-94 PARQUE DE LA FAMILIA, CON UN AREA DE 20 M2, CON DESTINACIÓN  DE CAFETERIA</t>
  </si>
  <si>
    <t>EL ARRENDADOR CONCEDE EN ARRENDAMIENTO 1 INMUEBLE LOCAL COMERCIAL N 1 UBICADO EN LA CARRERA 52 N 78-64 PARQUE DE LA FAMILIA CON UN AREA DE 8.50 M2 CON DESTINACION DE HELADOS Y OTROS PRODUCTOS ALIMENTICIOS</t>
  </si>
  <si>
    <t>CONTRATO  DE ARRENDAMIENTO DE UN (1), ESPACIO COMERCIAL CON UN ÁREA DE UN (1) MT2, UBICADO DENTRO DE LAS INSTALACIONES DEL EDIFICIO DE LA ALCALDÍA MUNICIPAL DE ITAGÜÍ EN LA CARRERA 50 N° 51-55 PRIMER PISO, SECTOR SALA ATENCIÓN AL USUARIO, DESTINADO PARA LA INSTALACIÓN DE UN CAJERO AUTOMÁTICO DEL BANCOLOMBIA, PARA USO DE LA COMUNIDAD EN GENERAL Y LA ADMINISTRACIÓN DE ITAGÜÍ</t>
  </si>
  <si>
    <t>ARRENDAMIENTO DE UN LOCAL, CON AREA DE 5.74 MTS2, LOCALIZADO 5° PISO DEL EDIFICIO JUDICIAL CAMI, UBICADO EN LA CARRERA 52 N° 51 -40 DEL MUNICIPIO DE ITAGUI, PARA EL FUNCIONAMIENTO DEL SERVICIO DE PUBLICACION DE EDICTOS JUDICIALES Y EXPEDICION DE POLIZAS DE CUALQUIER NATURALEZA EXPEDIDAS POR LAS COMPAÑIAS DE SEGUROS LEGALMENTE RECONOCIDAS EN EL PAIS Y VENTA LIBRE DE COMERCIO RELACIONADO CON PAPELERIA Y LA PRESTACION DEL SERVICIO DE FOTOCOPIADORA (UNA MAQUINA)</t>
  </si>
  <si>
    <t>CONVENIO INTERADMINISTRATIVO DE ASOCIACION ENTRE EL MUNICIPIO DE ITAGUI Y LA AGENCIA DE DESARROLLO LOCAL DE ITAGUI -ADELI-, PARA PONER EN MARCHA  EL PROYECTO DE REPOSICION DE LA INFRAESTRUCTURA FISICA DEL CENTRO DE SALUD SANTA MARIA DE LA ESE HOSPITAL DEL SUR GABIEL JARAMILLO PIEDRAHITA</t>
  </si>
  <si>
    <t>EL ARRENDADOR CONCEDE EN ARRENDAMIENTO UN LOCAL COMERCIAL CON DESTINACIÓN ESPECÍFICA DE CAFETERÍA Y VENTA DE COMESTIBLES EN GENERAL, UBICADO EN LA CALLE 33 # 48-12 CENTRO DEPORTIVO SAN PIO X DEL MUNICIPIO DE ITAGÜÍ</t>
  </si>
  <si>
    <t>CONTRATO  DE ARRENDAMIENTO DE UN (1) ESPACIO FISICO CON UN ÁREA DE UN (1) MT2, UBICADO DENTRO DE LAS INSTALACIONES DEL EDIFICIO DE LA ALCALDÍA MUNICIPAL.DE ITAGÜÍ EN LA CARRERA 51 N° 51- 55 PRIMER PISO, SECTOR SALA ATENCIÓN AL USUARIO, DESTINADO PARA LA INSTALACIÓN DE UN CAJERO AUTOMÁTICO DEL BBVA, PARA USO DE LA COMUNIDAD EN GENERAL Y LA ADMINISTRACIÓN DE ITAGÜÍ</t>
  </si>
  <si>
    <t>CONVENIO INTERADMINISTRATIVO DE ASOCIACION ENTRE EL MUNICIPIO DE ITAGUI Y LA AGENCIA DE DESARROLLO DE ITAGUI -ADELI-, PARA EL DESARROLLO INTEGRAL DEL PROCESO DE CONSTRUCCION Y RENOVACION DEL COMPLEJO DEPORTIVO OSCAR LOPEZ ESCOBAR DEL MUNICIPIO DE ITAGUI</t>
  </si>
  <si>
    <t>$ 3.784.200 SIN EROGACION PRESUPUESTAL POR PARTE DEL MUNICIPIO</t>
  </si>
  <si>
    <t>$2.570.400 SIN EROGACION PRESUPUESTAL POR PARTE DEL MUNICIPIO</t>
  </si>
  <si>
    <t>$2.508.168 SIN EROGACION PRESUPUESTAL POR PARTE DEL MUNICIPIO</t>
  </si>
  <si>
    <t>$4.564.872 SIN EROGACION PRESUPUESTAL POR PARTE DEL MUNICIPIO</t>
  </si>
  <si>
    <t>$ 7.709.388 SIN EROGACION PRESUPUESTAL POR PARTE DEL MUNICIPIO</t>
  </si>
  <si>
    <t>$1.087.800 EROGACION PRESUPUESTAL POR PARTE DEL MUNICIPIO</t>
  </si>
  <si>
    <t>$2.128.706 EROGACION PRESUPUESTAL POR PARTE DEL MUNICIPIO</t>
  </si>
  <si>
    <t>9 DIAS Y 11 MESES</t>
  </si>
  <si>
    <t>70509213-3</t>
  </si>
  <si>
    <t>43433032-0</t>
  </si>
  <si>
    <t>14 meses y 5 dias</t>
  </si>
  <si>
    <t>SSA-192-2014</t>
  </si>
  <si>
    <t>Adicion n. 1 en tiempo (1 mes) que vas desde el 31 de Dic al 30 de Enero del 2019</t>
  </si>
  <si>
    <t>10 DIAS Y 7 MESES</t>
  </si>
  <si>
    <t>Adicion n. 1 en tiempo (1 mes) que vas desde el 31 de Dic al 20 de Enero del 2019</t>
  </si>
  <si>
    <t>7 meses</t>
  </si>
  <si>
    <t>Adicion n. 3 en tiempo y valor (1 mes y 26 dias )que va desde el 21 Dic al 15 Febre del 2019 , Adicion n. 2 en tiempo y valor  por 3 meses y 20 dias que va del 02 de septiembre al 20 de diciembre del 2018 Adicion n. 1 en tiempo y valor  por 1 mes y 10 dias que va desde el 23 de Julio hasta el 01 de Septiembre del 2018</t>
  </si>
  <si>
    <t>12 meses y 26 dias</t>
  </si>
  <si>
    <t>Adicion n. 2 en tiempo (30 dias) que va desde el 24 Dic al 31 de Enero del 2019</t>
  </si>
  <si>
    <t>Adicion n. 2 en tiempo (1 mes) que va desde el 01 de enero al 31 de Enero del 2019Adicion n. 1 en tiempo y valor (2 meses) que va desde el 01 de Nov al 31 de dic del 2018</t>
  </si>
  <si>
    <t>12 meses</t>
  </si>
  <si>
    <t>Adicion n. 4 tiempo ( 1 mes) que va desde el 01 de Enero al 31 de Enero del 2019, Adicion n. 2 en tiempo y valor (2 meses)que va desde el 01 de nov al 31 dic del 2018</t>
  </si>
  <si>
    <t>Adicion n. 3 en tiempo (3 meses) que va desde el 01 de Enero al 31 de marzo del 2019</t>
  </si>
  <si>
    <t>Adicion n. 2 tiempo (90 dias) que va desde el 01 de Enero al 31 de Marzo del 2019</t>
  </si>
  <si>
    <t>13 meses</t>
  </si>
  <si>
    <t>Adicion n. 2 en tiempo (33 dias) que va desde el 30 Dic 2018 al  31 Enero del 2019, Adicion n. 1 en tiempo y valor (6 dias) que va desde el 24 Dic al 29 de Dic del 2018</t>
  </si>
  <si>
    <t>6 meses y 9 dias</t>
  </si>
  <si>
    <t>ADICION N. 2 EN TIEMPO (1 MES) QUE VA DESDE EL 01 DE ENERO AL 31 DE ENERO DEL 2019 , ADICION N. 1 EN TIEMPO Y VALOR (10 DIAS Y 2 MESES) QUE VA DESDE EL 22 DE OCTUBRE AL 31 DE DICIEMBRE DEL 2018</t>
  </si>
  <si>
    <t>12 MESES Y 10 DIAS</t>
  </si>
  <si>
    <t>Adicion n. 1 en tiempo (1 mes) que va desde el 01 de Enero al 31 de Enero del 2019</t>
  </si>
  <si>
    <t>370 dias</t>
  </si>
  <si>
    <t>Adicion n. 1 tiempo (90 dias) que va desde el 01 de Enero al 31 de Marzo del 2019</t>
  </si>
  <si>
    <t>Adicion n. 2 en tiempo (1 mes) que va desde el 01 de enero al 31 de enero del 2019 , Adicion n. 1 en tiempo (2 meses)que va desde el 01 de Nov al 31 de Dic 2018</t>
  </si>
  <si>
    <t>21 DIAS Y 4 MESES</t>
  </si>
  <si>
    <t>Adicion n. 1 tiempo ( 1 mes) que va desde el 01 de enero al 31 de Enero del 2019</t>
  </si>
  <si>
    <t>Adicion n. 3 en tiempo (34 dias) que va desde el 29 dic 2018 al 31 Enero del 2019, Adicion n. 2 en tiempo y valor(13 dias ) que va desde el  16 Dic al 28 Dic del 2018Adicion n. 1 tiempo y valor ( 45 dias) que va desde el 01 de Nov al 15 de Dic  2018</t>
  </si>
  <si>
    <t>11 meses y 19 dias</t>
  </si>
  <si>
    <t>Adicion n. 5 en tiempo (9 meses) que va desde el 01 enero al 30 Sept del 2019, Adicion n. 4 en tiempo (6 meses y 6 dias) que va desde el26 junio del 2018 al 31 Dic del 2018, Adicion n. 3 en tiempo (4 meses) que va desde el 25 de Febrero del 2017 al 25 de Junio del 2018, Adicion n. 2 en tiempo(13 meses) que va desde el 01 de febrero 2016 al 24 de Febrero del 2017, Adicion n. 1 en tiempo (1 mes) que va desde el  01 de enero al 31 de enero del 2016</t>
  </si>
  <si>
    <t>77 meses</t>
  </si>
  <si>
    <t>14 meses y 24 dias</t>
  </si>
  <si>
    <t>CONTRATOS 2014 - 2017-2018</t>
  </si>
  <si>
    <t>ENERO - FEBRERO-MARZO DEL 2019</t>
  </si>
  <si>
    <t>SSYPS-001-2019</t>
  </si>
  <si>
    <t>SSYPS-002-2019</t>
  </si>
  <si>
    <t>SSYPS-003-2019</t>
  </si>
  <si>
    <t>SSA-004-2019</t>
  </si>
  <si>
    <t>SSA-005-2019</t>
  </si>
  <si>
    <t>SSA-006-2019</t>
  </si>
  <si>
    <t>SSA-007-2019</t>
  </si>
  <si>
    <t>SGM-008-2019</t>
  </si>
  <si>
    <t>SSA-009-2019</t>
  </si>
  <si>
    <t>SSA-010-2019</t>
  </si>
  <si>
    <t>SSA-011-2019</t>
  </si>
  <si>
    <t>SSA-012-2019</t>
  </si>
  <si>
    <t>SSA-013-2019</t>
  </si>
  <si>
    <t>SSA-014-2019</t>
  </si>
  <si>
    <t>SGM-015-2019</t>
  </si>
  <si>
    <t>SSA-016-2019</t>
  </si>
  <si>
    <t>SGM-017-2019</t>
  </si>
  <si>
    <t>SSA-018-2019</t>
  </si>
  <si>
    <t>SSA-019-2019</t>
  </si>
  <si>
    <t>SSA-020-2019</t>
  </si>
  <si>
    <t>SSA-021-2019</t>
  </si>
  <si>
    <t>SSA-022-2019</t>
  </si>
  <si>
    <t>SSA-023-2019</t>
  </si>
  <si>
    <t>SSA-024-2019</t>
  </si>
  <si>
    <t>SSA-025-2019</t>
  </si>
  <si>
    <t>SSA-026-2019</t>
  </si>
  <si>
    <t>SSA-027-2019</t>
  </si>
  <si>
    <t>SSA-028-2019</t>
  </si>
  <si>
    <t>SEYC-029-2019</t>
  </si>
  <si>
    <t>SEYC-030-2019</t>
  </si>
  <si>
    <t>SJ-031-2019</t>
  </si>
  <si>
    <t>SJ-032-2019</t>
  </si>
  <si>
    <t>SG-033-2019</t>
  </si>
  <si>
    <t>SJ-034-2019</t>
  </si>
  <si>
    <t>SVH-035-2019</t>
  </si>
  <si>
    <t>SVH-036-2019</t>
  </si>
  <si>
    <t>SSYPS-037-2019</t>
  </si>
  <si>
    <t>SSYPS-038-2019</t>
  </si>
  <si>
    <t>SVH-039-2019</t>
  </si>
  <si>
    <t>SVH-040-2019</t>
  </si>
  <si>
    <t>SVH-041-2019</t>
  </si>
  <si>
    <t>SGM-042-2019</t>
  </si>
  <si>
    <t>SVH-043-2019</t>
  </si>
  <si>
    <t>SGM-044-2019</t>
  </si>
  <si>
    <t>SVH-045-2019</t>
  </si>
  <si>
    <t>SVH-046-2019</t>
  </si>
  <si>
    <t>SSYPS-047-2019</t>
  </si>
  <si>
    <t>SPIS-048-2019</t>
  </si>
  <si>
    <t>SGM-049-2019</t>
  </si>
  <si>
    <t>SSYPS-050-2019</t>
  </si>
  <si>
    <t>SG-051-2019</t>
  </si>
  <si>
    <t>AM-052-2019</t>
  </si>
  <si>
    <t>SSA-053-2019</t>
  </si>
  <si>
    <t>SI-054-2019</t>
  </si>
  <si>
    <t>AM-055-2019</t>
  </si>
  <si>
    <t>AM-056-2019</t>
  </si>
  <si>
    <t>SGM-057--2019</t>
  </si>
  <si>
    <t>DAP-058-2019</t>
  </si>
  <si>
    <t>AM-059-2019</t>
  </si>
  <si>
    <t>SSA-060-2019</t>
  </si>
  <si>
    <t>SSA-061-2019</t>
  </si>
  <si>
    <t>SI-062-2019</t>
  </si>
  <si>
    <t>SSYPS-063-2019</t>
  </si>
  <si>
    <t>AM-064-2019</t>
  </si>
  <si>
    <t>AM-065-2019</t>
  </si>
  <si>
    <t>SSYPS-066-2019</t>
  </si>
  <si>
    <t>SH-067-2019</t>
  </si>
  <si>
    <t>SSYPS-068-2019</t>
  </si>
  <si>
    <t>AM-069-2019</t>
  </si>
  <si>
    <t>SGM-070-2019</t>
  </si>
  <si>
    <t>AM-071-2019</t>
  </si>
  <si>
    <t>SEYC-072-2019</t>
  </si>
  <si>
    <t>AM-073-2019</t>
  </si>
  <si>
    <t>SGM-074-2019</t>
  </si>
  <si>
    <t>SGM-075-2019</t>
  </si>
  <si>
    <t>SSYPS-076-2019</t>
  </si>
  <si>
    <t>SH-077-2019</t>
  </si>
  <si>
    <t>SPIS-078-2019</t>
  </si>
  <si>
    <t>SSYPS-079-2019</t>
  </si>
  <si>
    <t>AM-080-2019</t>
  </si>
  <si>
    <t>AM-081-2019</t>
  </si>
  <si>
    <t>SSA-082-2019</t>
  </si>
  <si>
    <t>SPIS-083-2019</t>
  </si>
  <si>
    <t>SPIS-084-2019</t>
  </si>
  <si>
    <t>SGM-085-2019</t>
  </si>
  <si>
    <t>SEYC-086-2019</t>
  </si>
  <si>
    <t>SG-087-2019</t>
  </si>
  <si>
    <t>SG-088-2019</t>
  </si>
  <si>
    <t>SM-089-2019</t>
  </si>
  <si>
    <t>SMA-090-2019</t>
  </si>
  <si>
    <t>SPIS-091-2019</t>
  </si>
  <si>
    <t>SH-092-2019</t>
  </si>
  <si>
    <t>SM-093-2019</t>
  </si>
  <si>
    <t>SH-094-2019</t>
  </si>
  <si>
    <t>SG-095-2019</t>
  </si>
  <si>
    <t>SEYC-096-2019</t>
  </si>
  <si>
    <t>SGM-097-2019</t>
  </si>
  <si>
    <t>SSA-098-2019</t>
  </si>
  <si>
    <t>SEYC-099-2019</t>
  </si>
  <si>
    <t>SG-100-2019</t>
  </si>
  <si>
    <t>AM-101-2019</t>
  </si>
  <si>
    <t>AM-102-2019</t>
  </si>
  <si>
    <t>AM-103-2019</t>
  </si>
  <si>
    <t>AM-104-2019</t>
  </si>
  <si>
    <t>SI-105-2019</t>
  </si>
  <si>
    <t>SI-106-2019</t>
  </si>
  <si>
    <t>SG-107-2019</t>
  </si>
  <si>
    <t>SEYC-108-2019</t>
  </si>
  <si>
    <t>SG-109-2019</t>
  </si>
  <si>
    <t>AM-110-2019</t>
  </si>
  <si>
    <t>SG-111-2019</t>
  </si>
  <si>
    <t>SGM-112-2019</t>
  </si>
  <si>
    <t>SGM-113-2019</t>
  </si>
  <si>
    <t>AM-114-2019</t>
  </si>
  <si>
    <t>AM-115-2019</t>
  </si>
  <si>
    <t>SG-116-2019</t>
  </si>
  <si>
    <t>SG-117-2019</t>
  </si>
  <si>
    <t>SEYC-118-2019</t>
  </si>
  <si>
    <t>SSYPS-119-2019</t>
  </si>
  <si>
    <t>SSYPS-120-2019</t>
  </si>
  <si>
    <t>AM-121-2019</t>
  </si>
  <si>
    <t>SJ-122-2019</t>
  </si>
  <si>
    <t>SMA-123-2019</t>
  </si>
  <si>
    <t>SSYPS-124-2019</t>
  </si>
  <si>
    <t>SSA-125-2019</t>
  </si>
  <si>
    <t>SMA-126-2019</t>
  </si>
  <si>
    <t>AM-127-2019</t>
  </si>
  <si>
    <t>SSYPS-128-2019</t>
  </si>
  <si>
    <t>AM-129-2019</t>
  </si>
  <si>
    <t>SH-130-2019</t>
  </si>
  <si>
    <t>SMA-131-2019</t>
  </si>
  <si>
    <t>SPIS-132-2019</t>
  </si>
  <si>
    <t>SPIS-133-2019</t>
  </si>
  <si>
    <t>SEYC-134-2019</t>
  </si>
  <si>
    <t>SGM-135-2019</t>
  </si>
  <si>
    <t>SSYPS-136-2019</t>
  </si>
  <si>
    <t>SSYPS-137-2019</t>
  </si>
  <si>
    <t>SSYPS-138-2019</t>
  </si>
  <si>
    <t>SSYPS-139-2019</t>
  </si>
  <si>
    <t>SSYPS-140-2019</t>
  </si>
  <si>
    <t>SSYPS-141-2019</t>
  </si>
  <si>
    <t>SEYC-142-2019</t>
  </si>
  <si>
    <t>SEYC-143-2019</t>
  </si>
  <si>
    <t>SSYPS-144-2019</t>
  </si>
  <si>
    <t>SSYPS-145-2019</t>
  </si>
  <si>
    <t>SSYPS-146-2019</t>
  </si>
  <si>
    <t>AM-147-2019</t>
  </si>
  <si>
    <t>SSYPS-148-2019</t>
  </si>
  <si>
    <t>AM-149-2019</t>
  </si>
  <si>
    <t>SEYC-150-2019</t>
  </si>
  <si>
    <t>SSYPS-151-2019</t>
  </si>
  <si>
    <t>SSYPS-152-2019</t>
  </si>
  <si>
    <t>SSYPS-153-2019</t>
  </si>
  <si>
    <t>SG-154-2019</t>
  </si>
  <si>
    <t>SMA-155-2019</t>
  </si>
  <si>
    <t>DAP-156-2019</t>
  </si>
  <si>
    <t>SSYPS-157-2019</t>
  </si>
  <si>
    <t>SSYPS-158-2019</t>
  </si>
  <si>
    <t>SSYPS-159-2019</t>
  </si>
  <si>
    <t>SSYPS-160-2019</t>
  </si>
  <si>
    <t>SPIS-161-2019</t>
  </si>
  <si>
    <t>SEYC-162-2019</t>
  </si>
  <si>
    <t>SMA-163-2019</t>
  </si>
  <si>
    <t>SSYPS-164-2019</t>
  </si>
  <si>
    <t>SGM-165-2019</t>
  </si>
  <si>
    <t>SSYPS-166-2019</t>
  </si>
  <si>
    <t>SSYPS167-2019</t>
  </si>
  <si>
    <t>SGM-167A-2019</t>
  </si>
  <si>
    <t>SSA-168-2019</t>
  </si>
  <si>
    <t>SI-169-2019</t>
  </si>
  <si>
    <t>SH-170-2019</t>
  </si>
  <si>
    <t>DAP-171-2019</t>
  </si>
  <si>
    <t>SSA-172-2019</t>
  </si>
  <si>
    <t>SSA-173-2019</t>
  </si>
  <si>
    <t>SEYC-174-2019</t>
  </si>
  <si>
    <t>SM-175-2019</t>
  </si>
  <si>
    <t>SPIS-176-2019</t>
  </si>
  <si>
    <t>SSYPS-177-2019</t>
  </si>
  <si>
    <t>SMA-178-2019</t>
  </si>
  <si>
    <t>DAP-179-2019</t>
  </si>
  <si>
    <t>SEYC-180-2019</t>
  </si>
  <si>
    <t>AM-181-2019</t>
  </si>
  <si>
    <t>SM-182-2019</t>
  </si>
  <si>
    <t>SM-183-2019</t>
  </si>
  <si>
    <t>SM-184-2019</t>
  </si>
  <si>
    <t>AM-185-2019</t>
  </si>
  <si>
    <t>SJ-186-2019</t>
  </si>
  <si>
    <t>SPIS-187-2019</t>
  </si>
  <si>
    <t>SSA-188-2019</t>
  </si>
  <si>
    <t>ESE HOSPITAL DEL SUR GABRIEL JARAMILLO PIEDRAHITA-P Y D</t>
  </si>
  <si>
    <t>COMERCIALIZADORA EL SUPERCOMBATE S.A.S.</t>
  </si>
  <si>
    <t>HENAO ZAPATA OLGA EUGENIA</t>
  </si>
  <si>
    <t>INMOBILIARIA VICASA S.A.S.</t>
  </si>
  <si>
    <t>SUAREZ PATIÑO TATIANA</t>
  </si>
  <si>
    <t>AGUDELO GUTIERREZ PEDRO PABLO</t>
  </si>
  <si>
    <t>PROYECTOS CON INGENIERIA S.A.S.</t>
  </si>
  <si>
    <t>BEDOYA PEREZ JORGE MARIO</t>
  </si>
  <si>
    <t>ACOSTA ARBOLEDA DIANA ELOISA</t>
  </si>
  <si>
    <t>FUNDACION SANAR</t>
  </si>
  <si>
    <t>RAMIREZ BOTERO LINA MARCELA</t>
  </si>
  <si>
    <t>LEONES DE FUTBOL CLUB S.A.</t>
  </si>
  <si>
    <t>VILLADA CASTAÑO ALBA LEDY</t>
  </si>
  <si>
    <t>LAVERDE GOMEZ DANIELA</t>
  </si>
  <si>
    <t>ESE HOSPITAL DEL SUR GABRIEL JARAMILLO PIEDRAHITA-MEDICO EN SU CASA</t>
  </si>
  <si>
    <t>MARIN QUIROZ CARLOS ANDRES</t>
  </si>
  <si>
    <t>DEFENSA CIVIL COLOMBIANA JUNTA ITAGUI</t>
  </si>
  <si>
    <t>AVANTEL S.A.S</t>
  </si>
  <si>
    <t>CUANTITATIVAS  S.A.S.</t>
  </si>
  <si>
    <t xml:space="preserve">CARDONA GARCIA JUAN GABRIEL </t>
  </si>
  <si>
    <t>FUNDACION HUELLAS DEL AYER</t>
  </si>
  <si>
    <t>BOMBEROS VOLUNTARIOS DE ITAGUI</t>
  </si>
  <si>
    <t>MASTER2000 S.A.S.</t>
  </si>
  <si>
    <t>MARTINEZ RENGIFO JUAN PABLO</t>
  </si>
  <si>
    <t>ESE HOSPITAL DEL SUR GABRIEL JARAMILLO PIEDRAHITA</t>
  </si>
  <si>
    <t>COLORADO CUESTAS RICHARD</t>
  </si>
  <si>
    <t>NIETO LONDOÑO DAIRON YESID</t>
  </si>
  <si>
    <t>MR ASESORES Y CONSULTORES S.A.S.</t>
  </si>
  <si>
    <t>HERNANDEZ OSORIO JULIAN</t>
  </si>
  <si>
    <t>LINEA RECTA-DERECHO INTEGRAL S.A.S.</t>
  </si>
  <si>
    <t>ESCOBAR RESTREPO DALIA JANETH</t>
  </si>
  <si>
    <t>BOJACA PARRADO WILLIAM ORLANDO</t>
  </si>
  <si>
    <t>MOLINA SANCHEZ CARLOS ALBERTO</t>
  </si>
  <si>
    <t>D Y D DINAMICA Y DESARROLLO S.A.S.</t>
  </si>
  <si>
    <t>CORPORACION PROSPECTIVA GLOBAL</t>
  </si>
  <si>
    <t>FLOREZ POVEDA HERMES MIGUEL</t>
  </si>
  <si>
    <t>HERRERA JARAMILLO DIEGO ALEJANDRO</t>
  </si>
  <si>
    <t>OCHOA VILLADA MARIANA</t>
  </si>
  <si>
    <t>G&amp;O CONSULTORES S.A.S</t>
  </si>
  <si>
    <t>FRANCO RESTREPO EDWIN ALBERTO</t>
  </si>
  <si>
    <t>MEJIA RESTREPO DIEGO ARTURO</t>
  </si>
  <si>
    <t>CUESTA SERNA AURLIN</t>
  </si>
  <si>
    <t>LOAIZA ZAPATA JHON JAIRO</t>
  </si>
  <si>
    <t>RAMIREZ GALLEGO YURANNY</t>
  </si>
  <si>
    <t>ARCILA PEREZ DANIEL</t>
  </si>
  <si>
    <t>ALVAREZ BASTIDAS ANDRES PAUL</t>
  </si>
  <si>
    <t>VALLEJO ARISTIZABAL CATALINA SOFIA</t>
  </si>
  <si>
    <t>OSORIO AGUDELO SEBASTIAN</t>
  </si>
  <si>
    <t>EL GRUPO COMETA S.A.S.</t>
  </si>
  <si>
    <t>VELEZ AGUDELO JUAN CARLOS</t>
  </si>
  <si>
    <t>EL INSTITUTO DE CAPACITACION LOS ALAMOS "INCLA"</t>
  </si>
  <si>
    <t>BARRENECHE OSORIO QUENY PATRICIA</t>
  </si>
  <si>
    <t>RODRIGUEZ CHONA MARIA DEL PILAR</t>
  </si>
  <si>
    <t>VALLEJO PINILLA CLAY SCHNEIDER</t>
  </si>
  <si>
    <t>VALENCIA CASTAÑEDA LUIS FERNANDO</t>
  </si>
  <si>
    <t xml:space="preserve"> CORPORACIÓN PARA LA EDUCACIÓN CULTURA Y EMPRENDIMIENTO COMUNITARIO- KABABI </t>
  </si>
  <si>
    <t>ARISTIZABAL MARTINEZ MONICA ISABEL</t>
  </si>
  <si>
    <t>CORREA ARBOLEDA DANIELA</t>
  </si>
  <si>
    <t>BARRIENTOS VASQUEZ DEIBBY ALEJANDRO</t>
  </si>
  <si>
    <t>BECERRA OCAMPO DANIEL HERNANDO</t>
  </si>
  <si>
    <t>VILLA ARANGO OLFER ARLEY</t>
  </si>
  <si>
    <t>PRESTAR LOS SERVICIOS DEL PRIMER NIVEL DE COMPLEJIDAD CONTEMPLADOS EN LA RESOLUCIÓN 5261 DE 1994, DECRETO 4747 DE 2007 Y RESOLUCIÓN 5334 DE 2008 A LA POBLACIÓN POBRE NO ASEGURADA (PPNA) SUSCEPTIBLE DE AFILIACIÓN Y LA POBLACIÓN  IDENTIFICADA POR EL SISBEN III CON UN PUNTAJE SUPERIOR A 51.57 (SEGÚN RESOLUCIÓN 3778 DE AGOSTO 30 DE 2011) Y NO ESTAR AFILIADO A NINGUNA EPS</t>
  </si>
  <si>
    <t>PRESTAR LOS SERVICIOS DE VALORACION INTEGRAL,PROTECCIÓN ESPECÍFICA , DETECCIÓN TEMPRANA, EDUCACION EN SALUD Y LA ATENCIÓN DE ENFERMEDADES DE INTERÉS EN SALUD PÚBLICA DESCRITOS EN LA RESOLUCIÓN 3280 DE 2018, A LA POBLACIÓN POBRE NO ASEGURADA (PPNA) SUSCEPTIBLE DE AFILIACIÓN Y LA POBLACIÓN IDENTIFICADA POR EL SISBEN III CON UN PUNTAJE SUPERIOR A 51.57 (SEGÚN RESOLUCIÓN 3778 DE AGOSTO 30 DE 2011) Y NO ESTAR AFILIADO A NINGUNA EPS</t>
  </si>
  <si>
    <t>ARRENDAMIENTO DE UN (1) INMUEBLE UBICADO EN LA CALLE 48 N° 51 -34, EL CUAL CONSTA DE AULA TALLER 1, AULA TALLER 3, AULA TALLER 4, AULA PRIMER PISO (OFICINA) PARA EL FUNCIONAMIENTO DE LA ESCUELA ELADIO VELEZ Y EL DESARROLLO DE SUS ACTIVIDADES CULTURALES</t>
  </si>
  <si>
    <t>CONTRATO  DE ARRENDAMIENTO DE UN (1) INMUEBLE (LOCAL COMERCIAL N 4) CON UN AREA DE 20 M2, UBICADO EN LA CARRERA 52 Nº 78-86, CON DESTINACIÓN DE VENTA DE HELADOS, FRUTAS Y JUGOS NATURALES</t>
  </si>
  <si>
    <t>ARRENDAMIENTO DE UN INMUEBLE UBICADO EN LA CALLE 52 N° 52 – 09 DE ITAGÜÍ, PARA LA PRESTACIÓN ADECUADA Y EFICIENTE DE LOS SERVICIOS DE LA SUBSECRETARÍA DE GOBIERNO Y ESPACIO PÚBLICO DEL MUNICIPIO DE ITAGÜÍ</t>
  </si>
  <si>
    <t>ARRENDAMIENTO DE DIEDISEIS (16) LOCALES COMERCIALES Y DOS (2) CELDAS DE PARQUEADERO, PARA USO DE LA ADMINISTRACION MUNICIPAL DESTINADOS COMO OFICINAS PARA LA SECRETARIA DE PARTICIPACION E INCLUSION SOCIAL DEL MUNICIPIO DE ITAGUI</t>
  </si>
  <si>
    <t>ARRENDAMIENTO DEL ESPACIO FÍSICO PARA EL FUNCIONAMIENTO DEL GRUPO DE ACCIÓN UNIFICADA POR LA LIBERTAD PERSONAL ANTIOQUIA (GAULA), UNIDAD ENCARGADA MEDIANTE CONVENIO INTERADMINISTRATIVO DE COOPERACIÓN N º 183 DE 2013 DE CONTRARRESTAR LOS DELITOS DE SECUESTRO Y EXTORSIÓN Y SE CONSERVAN LAS CONDICIONES MÍNIMAS DE CONVIVENCIA DENTRO DE LA JURISDICCIÓN DEL MUNICIPIO DE ITAGÜÍ.</t>
  </si>
  <si>
    <t>ARRENDAMIENTO DE UN BIEN INMUEBLE LOCALIZADO EN LA CALLE 55 Nº 50-40 EN EL MUNICIPIO DE ITAGÜÍ, PARA DESARROLLAR EL PROGRAMA DE CONTROL Y ORGANIZACIÓN DEL ESPACIO PÚBLICO</t>
  </si>
  <si>
    <t>ARRENDAMIENTO DE UN INMUEBLE PARA EL COMANDO DE LA POLICIA MILITAR DEL EJERCITO EN EL MUNICIPIO DE ITAGUI, UBICADO EN LA CARRERA 68 N° 67 -06, CON FOLIO DE MATRICULA INMOBILIARIA N° 001-133138</t>
  </si>
  <si>
    <t>ARRENDAMIENTO DE UN INMUEBLE QUE CUMPLA LAS FUNCIONES DE OFICINA, PARA LA PRESTACION ADECUADA Y EFICIENTE DE LOS SERVICIOS DE LA INSPECCION URBANA DE POLICIA N° 1 Y PERMANENCIA Y COMISARIA CENTRO 1 UBICADO EN LA CARRERA 51 N° 54-28 DEL MUNICIPIO DE ITAGUI</t>
  </si>
  <si>
    <t>CONTRATO DE ARRENDAMIENTO DE UNA (01) OFICINA (213), UNA (1) CELDA DE PARQUEADERO, UBICADA EN EL CENTRO COMERCIAL ITAGÜÍ, PARA LA PRESTACIÓN ADECUADA Y EFICIENTE DE LOS SERVICIOS DE  LA DIRECCIÓN ADMINISTRATIVA DE AUTORIDAD ESPECIAL DE POLICÍA, INTEGRIDAD URBANÍSTICA DEL MUNICIPIO DE ITAGÜÍ.</t>
  </si>
  <si>
    <t>CONTRATO  DE ARRENDAMIENTO DE UN (1) INMUEBLE (LOCAL COMERCIAL N 3) CON UN ÁREA DE 8.50 M2, UBICADO EN LA CARRERA 52 Nº 78-68, CON DESTINACIÓN DE VENTA DE SÁNDWICHES, JUGOS NATURALES Y DEMÁS PRODUCTOS ALIMENTICIOS SALUDABLES</t>
  </si>
  <si>
    <t>CONTRATO DE ARRENDAMIENTO DE DOS (2) BIENES INMUEBLES (LOCALES COMERCIALES), IDENTIFICADOS ASÍ: LOCAL 1 CON UN ÁREA DE 14.60 M2, UBICADO EN LA DIAGONAL 47 N° 32-65 Y EL LOCAL 2 CON UN ÁREA DE 14.50 M2, UBICADO EN LA DIAGONAL 47 N° 32-67, PARA ACTIVIDAD COMERCIAL LEGALMENTE ESTABLECIDA</t>
  </si>
  <si>
    <t>CONTRATO DE ARRENDAMIENTO DE UN (1) LOCAL COMERCIAL, UBICADO EN LA CARRERA 52 N°  51 -95, TERCER (3) EDIFICIO JUDICIAL, CON UN ÁREA DE 5.35 M2, DESTINADO PARA FOTOCOPIAS</t>
  </si>
  <si>
    <t>CONTRATO DE ARRENDAMIENTO DE DOS (2) LOCALES COMERCIALES NOMENCLADOS CON EL N° 1 Y N° 2, UBICADO EN LA CALLE 36 N° 59-69, DENTRO LAS INSTALACIONES DEL PARQUE DITAIRES, SECTOR PIES DESCALZOS (CHORRITO), DESTINADO PARA CAFETERÍA Y VENTA DE COMIDAS EN GENERAL, PARA USO DE LA COMUNIDAD EN GENERAL</t>
  </si>
  <si>
    <t>CONTRATO DE ARRENDAMIENTO DE UN (1) INMUEBLE (LOCAL COMERCIAL), UBICADA EN LA CARRERA 50 A CON LA CALLE 76 D SUR BARRIO SURAMÉRICA DEL MUNICIPIO DE ITAGÜÍ, DESTINADO ÚNICA Y EXCLUSIVAMENTE PARA LA VENTA DE FRUTAS Y JUGOS NATURALES, CON UN ÁREA TOTAL DE (8.MTS2)</t>
  </si>
  <si>
    <t>ARRENDAMIENTO  DE AULAS PROVISIONALES DEBIDAMENTE EQUIPADAS PARA EL FUNCIONAMIENTO DE LAS INSTITUCIONES EDUCATIVAS LOS GÓMEZ SEDE PRINCIPAL, AVELINO SALDARRIAGA SEDE PRINCIPAL, Y LAS TRES SEDES DE CIUDAD ITAGÜÍ, PARA EL AÑO 2019</t>
  </si>
  <si>
    <t>PRESTACIÓN DE SERVICIOS DE APOYO A LA GESTIÓN PARA REALIZAR ACTIVIDADES ADMINISTRATIVAS Y ASISTENCIALES EN LAS 24 INSTITUCIONES EDUCATIVAS OFICIALES DEL MUNICIPIO DE ITAGÜÍ</t>
  </si>
  <si>
    <t>PRESTACIÓN DE SERVICIOS PROFESIONALES DE ABOGADO ESPECIALISTA EN CONTRATACIÓN ESTATAL, PARA LA ASESORÍA Y APOYO JURÍDICO EN LOS TRÁMITES DE LA SECRETARÍA JURÍDICA GARANTIZANDO EL FORTALECIMIENTO DE LA LEGALIDAD Y OPORTUNIDAD DE LA GESTIÓN ADMINISTRATIVA</t>
  </si>
  <si>
    <t>APOYO A LA GESTIÓN EN ACTIVIDADES ADMINISTRATIVAS Y OPERATIVAS QUE FORTALECEN LA LEGALIDAD Y OPORTUNIDAD DE LA GESTIÓN ADMINISTRATIVA DE LA SECRETARIA JURÍDICA</t>
  </si>
  <si>
    <t>PRESTACIÓN DE SERVICIOS PROFESIONALES DE INGENIERO ESPECIALISTA EN CONTRATACIÓN ESTATAL PARA EL ACOMPAÑAMIENTO, ASESORÍA Y PROYECCIÓN DE DOCUMENTOS TÉCNICOS EN PROCESOS CONTRACTUALES EN LA OFICINA DE ADQUISICIONES DEL MUNICIPIO DE ITAGÜÍ</t>
  </si>
  <si>
    <t>PRESTACIÓN DE SERVICIOS PROFESIONALES DE REPRESENTACIÓN JUDICIAL EN ASUNTOS PUNTUALES Y ESPECIALES QUE FORTALECEN LA LEGALIDAD Y OPORTUNIDAD DE LA GESTIÓN ADMINISTRATIVA DE LA SECRETARIA JURÍDICA DEL MUNICIPIO DE ITAGUI</t>
  </si>
  <si>
    <t>PRESTACIÓN DE SERVICIOS DE APOYO A LA GESTIÓN PARA LA ELABORACIÓN Y ACTUALIZACIÓN DE LAS BASES DE DATOS DE LA SECRETARÍA DE VIVIENDA Y HÁBITAT DEL MUNICIPIO DE ITAGÜÍ</t>
  </si>
  <si>
    <t>PRESTACIÓN DE SERVICIOS PROFESIONALES PARA BRINDAR ASESORÍA PSICOSOCIAL EN LOS DIFERENTES PROGRAMAS QUE ADELANTA LA SECRETARÍA DE VIVIENDA Y HÁBITAT</t>
  </si>
  <si>
    <t>PRESTACIÓN DE SERVICIOS PROFESIONALES PARA LA GESTIÓN INTEGRAL DE LA SECRETARÍA DE SALUD Y PROTECCIÓN SOCIAL, DE MANERA ESPECÍFICA EL APOYO AL COMPONENTE DEL RÉGIMEN SUBSIDIADO, SALUD PUBLICA Y DESARROLLO DE INSTRUMENTOS DE PLANEACIÓN ESTRATÉGICA EN SALUD</t>
  </si>
  <si>
    <t>PRESTACIÓN DE SERVICIOS PROFESIONALES COMO GERENTE EN SISTEMAS DE INFORMACIÓN PARA EL APOYO DE LA GESTIÓN DE LA SALUD PÚBLICA DE LA SECRETARÍA DE SALUD Y PROTECCIÓN SOCIAL</t>
  </si>
  <si>
    <t>PRESTACIÓN DE SERVICIOS PROFESIONALES PARA REALIZAR ACTIVIDADES DE VIGILANCIA, SEGUIMIENTO Y CONTROL ADMINISTRATIVO Y FINANCIERO EN LA EJECUCIÓN DE LOS PROYECTOS DE VIVIENDA QUE EJECUTA LA SECRETARÍA DE VIVIENDA Y HÁBITAT</t>
  </si>
  <si>
    <t>PRESTACIÓN DE SERVICIOS PROFESIONALES PARA LA ORIENTACIÓN Y SEGUIMIENTO TÉCNICO DE LAS OBRAS QUE EJECUTA LA SECRETARÍA DE VIVIENDA Y HÁBITAT EN CUMPLIMIENTO DE SUS FUNCIONES INSTITUCIONALES</t>
  </si>
  <si>
    <t>PRESTACIÓN DE SERVICIOS DE APOYO A LA GESTIÓN PARA REALIZAR ACTIVIDADES ASISTENCIALES EN LAS FUNCIONES JURÍDICAS QUE ADELANTA LA SECRETARÍA DE VIVIENDA Y HÁBITAT</t>
  </si>
  <si>
    <t>PRESTACIÓN DE SERVICIOS DE APOYO A LA GESTIÓN EN ACTIVIDADES ASISTENCIALES PARA BRINDAR LOS SERVICIOS EXEQUIALES SEGÚN ESPECIFICACIONES TÉCNICAS PARA CADÁVERES DE PERSONAS DE ESCASOS RECURSOS ECONÓMICOS Y PARA CADÁVERES SIN IDENTIFICACIÓN (N.N.)</t>
  </si>
  <si>
    <t>PRESTACIÓN DE SERVICIOS PROFESIONALES PARA LA ELABORACIÓN DE PLANES, SEGUIMIENTO Y ANÁLISIS DE RESULTADOS DE LOS PROGRAMAS SOCIALES DESARROLLADOS POR LA SECRETARÍA DE VIVIENDA Y HÁBITAT DEL MUNICIPIO DE ITAGÜÍ</t>
  </si>
  <si>
    <t>PRESTACIÓN DE SERVICIOS PROFESIONALES  PARA LA ATENCIÓN INTEGRAL Y PROVISIONAL DE LAS NECESIDADES BÁSICAS DE NIÑOS, NIÑAS Y ADOLESCENTES QUE SE ENCUENTREN EN SITUACIÓN DE RIESGO Y/O VULNERABILIDAD Y QUE SEAN REMITIDOS POR LAS COMISARÍAS DE FAMILIA E INSPECTORES DE PERMANENCIA  DEL MUNICIPIO DE ITAGÜÍ</t>
  </si>
  <si>
    <t>CONTRATO DE PRESTACIÓN DE SERVICIOS PROFESIONALES PARA ASESORAR EN EL AMBITO PSICOSOCIAL EL PROCESO DE ASIGNACIÓN DE SUBSIDIO DE VIVIENDA QUE ADELANTA LA SECRETARÍA DE VIVIENDA Y HÁBITAT</t>
  </si>
  <si>
    <t>PRESTACIÓN DE SERVICIOS PROFESIONALES PARA BRINDAR ACOMPAÑAMIENTO SOCIAL EN EL DESARROLLO DE LAS ACTIVIDADES PROPIAS DE LA SECRETARÍA DE VIVIENDA Y HÁBITAT</t>
  </si>
  <si>
    <t>PRESTACIÓN DE SERVICIOS PROFESIONALES, PARA DESARROLLAR ESTRATEGIAS QUE PROMUEVAN LA SALUD MENTAL, ENTORNOS PROTECTORES Y PREVENGAN LA VULNERACION DE DERECHOS CON ACCIONES AFIRMATIVAS DIRIGIDAS A DIFERENTES GRUPOS POBLACIONALES DEL MUNICIPIO DE ITAGÜÍ</t>
  </si>
  <si>
    <t>PRESTACIÓN DE SERVICIOS PROFESIONALES DE UN  ADMINISTRADOR DE EMPRESAS EN ACTIVIDADES DIRIGIDAS AL APOYO, ASESORÍA Y SEGUIMIENTO   DE LA EJECUCIÓN FINANCIERA DE LOS PROGRAMAS Y PROYECTOS QUE ADELANTA LA SECRETARÍA DE GOBIERNO MUNICIPAL</t>
  </si>
  <si>
    <t>PRESTACIÓN DE SERVICIOS DE APOYO A LA GESTIÓN DE UN TÉCNICO PROFESIONAL EN SALUD PÚBLICA EN  EL DESARROLLO OPERATIVO DEL PROGRAMA AMPLIADO DE INMUNIZACIONES (PAI) QUE ADELANTA EL ÁREA DE SALUD PÚBLICA DE LA  SECRETARÍA DE SALUD Y PROTECCIÓN SOCIAL</t>
  </si>
  <si>
    <t>PRESTACIÓN DE SERVICIOS PROFESIONALES DE TECNICO JURIDICO  PARA EL ACOMPAÑAMIENTO,SOPORTE Y VERIFICACION  DE ACTUACIONES  Y PROCESOS  CONTRACTUALES EN LA OFICINA DE ADQUISICIONES DEL MUNICIPIO DE ITAGÜÍ DENTRO DEL MARCO DE CALIDAD</t>
  </si>
  <si>
    <t>PRESTACIÓN DE SERVICIOS PROFESIONALES DE UN ADMINISTRADOR DE EMPRESAS PARA APOYAR     LOS PROCESOS DE AUDITORÍA INTERNA, CONTROL Y SEGUIMIENTO A LA GESTIÓN DE LA ADMINISTRACIÓN MUNICIPAL A TRAVÉS DE LA OFICINA DE CONTROL INTERNO DE GESTIÓN DEL MUNICIPIO DE ITAGÜÍ</t>
  </si>
  <si>
    <t>PRESTACION DE SERVICIOS PROFESIONALES EN MATERIA JURIDICA Y ADMINISTRATIVA PARA LAS AREAS DE SALARIOS Y PRESTACIONES SOCIALES Y SEGURIDAD SOCIAL INTEGRAL DEL MUNICIPIO DE ITAGUI</t>
  </si>
  <si>
    <t>PRESTACIÓN DE SERVICIOS PROFESIONALES COMO INGENIERO EN APOYO A LA SUPERVISIÓN Y ACTIVIDADES PROPIAS DE LA GESTIÓN EN EL ÁREA AMBIENTAL DE LA SECRETARÍA DE INFRAESTRUCTURA DEL MUNICIPIO DE ITAGÜÍ</t>
  </si>
  <si>
    <t xml:space="preserve">PRESTACIÓN DE SERVICIOS PROFESIONALES PARA APOYAR LA ARTICULACIÓN DEL NUEVO MODELO INTEGRADO DE PLANEACIÓN Y GESTIÓN-MIPG- CON EL SISTEMA DE CONTROL INTERNO EN EL MUNICIPIO DE ITAGÜÍ, SEGÚN EL DECRETO 1499 DE 2017 </t>
  </si>
  <si>
    <t>PRESTACION DE SERVICIOS PROFESIONALES DE UN COMUNICADOR EN LENGUAJES AUDIOVISUALES COMO APOYO A LA OFICINA ASESORA DE COMUNICCAIONES PARA LA CREACION DE CONTENIDOS EN MEDIOS DIGITALES Y OTROS CANALES INSTITUCIONALES EN LOS QUE SE DIFUNDE INFORMACION DE LAS ACCIONES DE GOBIERNO, PROGRAMAS Y PROYECTOS DEL MUNICIPIO DE ITAGUI</t>
  </si>
  <si>
    <t>PRESTACIÓN DE SERVICIOS PROFESIONALES PARA EL ACOMPAÑAMIENTO, ASESORÍA JURIDICA Y CAPACITACIÓN A LOS MIEMBROS DE LA POLICÍA ADSCRITOS AL COMANDO DEL MUNICIPIO DE ITAGÜÍ</t>
  </si>
  <si>
    <t>PRESTACIÓN DE SERVICIOS PROFESIONALES DE UN ADMINISTRADOR DE EMPRESAS, EN EL ACOMPAÑAMIENTO AL DEPARTAMENTO ADMINISTRATIVO DE PLANEACIÓN EN LA ASESORÍA, CAPACITACIÓN Y SEGUIMIENTO DEL PLAN ANTICORRUPCIÓN Y DE ATENCIÓN AL CIUDADANO DEL MUNICIPIO DE ITAGÜÍ</t>
  </si>
  <si>
    <t>PRESTACIÓN DE SERVICIOS PROFESIONALES DE UN COMUNICADOR SOCIAL PARA FORTALECER LA ESTRATEGIA DE PRENSA DE  LA ENTIDAD, DANDO A CONOCER LAS NOTICIAS Y HECHOS POSITIVOS QUE SUCEDEN EN EL MUNICIPIO DE ITAGÜÍ EN EL ÁMBITO LOCAL, REGIONAL Y NACIONAL</t>
  </si>
  <si>
    <t>ARRENDAMIENTO DE BIEN INMUEBLE UBICADO EN LAS INSTALACIONES DEL ESTADIO METROPOLITANO CIUDAD ITAGÜÍ, EN LA CALLE 36 N° 59-69 INTERIOR 187; DESTINADO PARA LA  SEDE ADMINISTRATIVA DE LA SOCIEDAD LEONES FUTBOL CLUB S.A.</t>
  </si>
  <si>
    <t>EL ARRENDADOR CONCEDE EN ARRENDAMIENTO UN (1) INMUEBLE, (LOCAL COMERCIAL N° 2), UBICADO EN LA CARRERA 52 N° 78-66 PARQUE DE LA FAMILIA, CON UN AREA DE 8.50 M2, CON DESTINACIÓN  DE CAFETERIA</t>
  </si>
  <si>
    <t>PRESTACIÓN DE SERVICIOS PROFESIONALES COMO INGENIERO CIVIL EN APOYO A LA SUPERVISIÓN Y ACTIVIDADES PROPIAS DE LA GESTIÓN DE LA SECRETARÍA DE INFRAESTRUCTURA DEL MUNICIPIO DE ITAGÜ</t>
  </si>
  <si>
    <t>PRESTACIÓN DE SERVICIOS PROFESIONALES DE UN COMUNICADOR PERIODISTA ENCARGADO DE  DESARROLLAR MATERIAL AUDIOVISUAL Y CONTENIDOS INFORMATIVOS PARA LA OFICINA ASESORA DE COMUNICACIONES, CON EL PROPÓSITO DE DIFUNDIRLOS EN LOS DIFERENTES MEDIOS DE COMUNICACIÓN DE LA ENTIDAD COMO EL PROGRAMA DE TELEVISIÓN, REDES SOCIALES, PANTALLAS DIGITALES, ENTRE OTROS</t>
  </si>
  <si>
    <t>PRESTACIÓN DE SERVICIOS PROFESIONALES DE UN DISEÑADOR GRÁFICO PARA EL FORTALECIMIENTO DE LA IMAGEN INSTITUCIONAL, LA CREACIÓN DE CAMPAÑAS EN FECHAS ESPECIALES Y LA ILUSTRACIÓN DE PIEZAS INFORMATIVAS PARA MEDIOS INTERNOS Y EXTERNOS DE LA ADMINISTRACIÓN MUNICIPAL DE ITAGÜÍ</t>
  </si>
  <si>
    <t>PRESTACIÓN DE SERVICIOS PROFESIONALES DE UN ABOGADO PARA EL ACOMPAÑAMIENTO, ASESORÍA JURIDICA Y SEGUIMIENTO A LA GESTIÓN DE LA SECRETARIA DE SALUD Y PROTECCIÓN SOCIAL DEL MUNICIPIO DE ITAGÜÍ</t>
  </si>
  <si>
    <t>PRESTACIÓN DE SERVICIOS PROFESIONALES EN ASESORÍA Y ACOMPAÑAMIENTO A LAS ACTIVIDADES PROPIAS DE SUSTANCIACIÓN, TRÁMITE Y PROYECCIÓN DE ACTUACIONES EN GENERAL EN LOS PROCESOS ADMINISTRATIVOS DE COBRO COACTIVO Y REPRESENTACION DE LA ENTIDAD EN PROCESOS CONCURSALES Y DE DESAFECTACION A VIVENDA FAMILIAR EN EL MUNICIPIO DE ITAGUI DURANTE LA VIGENCIA 2019</t>
  </si>
  <si>
    <t>PRESTAR LOS SERVICIOS DEL PRIMER NIVEL DE COMPLEJIDAD CONTEMPLADOS EN LA RESOLUCIÓN 5261 DE 1994, DECRETO 4747 DE 2007 Y RESOLUCIÓN 5334 DE 2008 A LA POBLACIÓN POBRE NO ASEGURADA (PPNA) SUSCEPTIBLE DE AFILIACIÓN  Y LA POBLACIÓN  IDENTIFICADA POR EL SISBEN III CON UN PUNTAJE SUPERIOR A 51.57 (SEGÚN RESOLUCIÓN 3778 DE AGOSTO 30 DE 2011) Y NO ESTAR AFILIADO A NINGUNA EPS, QUE ADEMÁS PRESENTEN PATOLOGÍAS COMO: ENFERMEDAD PULMONAR OBSTRUCTIVA CRÓNICA (EPOC) Y/O DISCAPACIDAD FÍSICA O ENFERMEDAD MENTAL, Y OTRAS ENFERMEDADES QUE LE IMPIDAN EL FÁCIL ACCESO A LOS SERVICIOS DE SALUD EN EL MUNICIPIO DE ITAGÜÍ, A TRAVÉS DE LA ESTRATEGIA  “MÉDICO EN SU CASA”</t>
  </si>
  <si>
    <t>PRESTACIÓN DE SERVICIOS PROFESIONALES DE UN COMUNICADOR SOCIAL PARA LA OFICINA ASESORA DE COMUNICACIONES CON EL FIN DE REALIZAR ACTIVIDADES DE PREPRODUCCIÓN, PRODUCCIÓN Y POSTPRODUCCIÓN DE PIEZAS AUDIOVISUALES QUE PERMITAN LA VISIBILIZACIÓN DE LAS ACCIONES DE GOBIERNO DEL MUNICIPIO DE ITAGÜÍ</t>
  </si>
  <si>
    <t>CONVENIO INTERADMINISTRATIVO DE ASOCIACIÓN ENTRE EL MUNICIPIO DE ITAGÜÍ Y LA AGENCIA DE DESARROLLO LOCAL DE ITAGÜÍ .ADELI- , A FIN DE COORDINAR ACCIONES CONJUNTAS PARA EL FORTALECIMIENTO DEL PROYECTO DE EDUCACIÓN Y CULTURA CIUDADANA, CON VIGÍAS Y GESTORES PEDAGÓGICOS DEL ESPACIO PÚBLICO, EN EL MUNICIPIO DE ITAGÜI</t>
  </si>
  <si>
    <t>CONTRATO DE PRESTACIÓN DE SERVICIOS DE APOYO A LA GESTIÓN EN LA DIFUSIÓN Y PROMOCIÓN DE LAS NOTICIAS, AVANCES, PROYECTOS, EVENTOS, CAMPAÑAS Y ACTIVIDADES PROPIAS DE LA ADMINISTRACIÓN MUNICIPAL, A TRAVÉS DE LOS DIFERENTES CANALES Y MEDIOS, CON EL FIN DE EJECUTAR ACCIONES DE COMUNICACIÓN PÚBLICA PARA LOGRAR EL POSICIONAMIENTO DE LA IMAGEN INSTITUCIONAL DEL MUNICIPIO DE ITAGÜÍ</t>
  </si>
  <si>
    <t>CONTRATO INTERADMINISTRATIVO PARA PRESTAR SERVICIOS DE CONECTIVIDAD, INTERNET, SEGURIDAD INFORMÁTICA Y SOPORTE TÉCNICO (EQUIPOS ACCESS POINT, SWITCH, FIREWALL) PARA LAS INSTITUCIONES EDUCATIVAS OFICIALES DEL MUNICIPIO DE ITAGÜÍ</t>
  </si>
  <si>
    <t>PRESTACIÓN DE SERVICIOS PROFESIONALES DE UN COMUNICADOR PERIODISTA PARA EL FORTALECIMIENTO DE LA ESTRATEGIA DIGITAL DE LA OFICINA ASESORA DE COMUNICACIONES, COMO APOYO EN LA CREACIÓN DE CONTENIDOS INFORMATIVOS Y LA PUBLICACIÓN DE NOTICIAS, EVENTOS, PROYECTOS Y AVANCES DE LA ADMINISTRACIÓN MUNICIPAL DE ITAGÜÍ</t>
  </si>
  <si>
    <t>PRESTACIÓN DE SERVICIOS DE APOYO A LA GESTIÓN, POR PARTE DE LA  DEFENSA CIVIL COLOMBIANA JUNTA ITAGUI EN EL ACOMPAÑAMIENTO, FORTALECIMIENTO OPERATIVO, EN MATERIA DE GESTIÓN DEL RIESGO Y LA ORIENTACIÓN DIRIGIDA A LA CAPACIDAD DE RESPUESTA ANTE SITUACIONES DE EMERGENCIA QUE SE PRESENTE EN EL MUNICIPIO DE ITAGUI</t>
  </si>
  <si>
    <t>PRESTACION DE SERVICIOS DE COMUNICACIÓN INMEDIATA EN PLANES DE IDEN, PARA LAS SECRETARIAS DEL MUNICIPIO DE ITAGUI</t>
  </si>
  <si>
    <t>PRESTACIÓN DE SERVICIOS DE APOYO A LA GESTION COMO AUXILIAR PARA LA ASESORÍA Y ORIENTACIÓN DE PERSONAS  EN LA GESTIÓN INTEGRAL DE LOS   SERVICIOS DE ATENCIÓN A LA COMUNIDAD –SAC. DENTRO DE LA SECRETARIA DE SALUD Y PROTECCIÓN SOCIAL.</t>
  </si>
  <si>
    <t>PRESTACIÓN DE SERVICIOS PROFESIONALES PARA LA REALIZACION DE ACTIVIDADES DE VERIFICACIÓN Y SUSTANCIACIÓN DE LOS ESTADOS DE CUENTA CORRESPONDIENTE A “OTROS DERECHOS DE TRÁNSITO” TALES COMO SEÑALIZACIÓN, SISTEMATIZACIÓN Y FACTURACIÓN GENERADOS A LOS VEHÍCULOS MATRICULADOS EN LA SECRETARÍA DE MOVILIDAD DEL MUNICIPIO DE ITAGÛÍ ASÍ COMO PARA SU DEBIDA NOTIFICACIÓN A LOS PROPIETARIOS”</t>
  </si>
  <si>
    <t>PRESTACION DE SERVICIOS PROFESIONALES EN ACTIVIDADES ADMINISTRATIVAS PARA REALIZAR ACCIONES DE FORTALECIMIENTO Y SENSIBILIZACION HACIA LA POBLACION EN CONDICIONES DE VULNERABILIDAD, DE Y EN CALLE PARA LA MITIGACION DEL DAÑO POR CONSUMOS PROBLEMATICOS DE SUSTANCIAS PSICOACTIVAS POR MEDIO DE ESTRATEGIAS DE INCORPORACION Y ACOMPAÑAMIENTO FAMILIAR</t>
  </si>
  <si>
    <t>PRESTACIÓN DE SERVICIOS DE UN PROFESIONAL EN GERENCIA DE SISTEMAS DE INFORMACIÓN EN SALUD (GESIS); PARA EL APOYO DEL ÁREA DE ASEGURAMIENTO Y CONTROL DE LA SALUD, EN  LA GESTIÓN INTEGRAL DEL SISTEMA DE INFORMACIÓN DE LA SECRETARÍA DE SALUD Y PROTECCIÓN SOCIAL</t>
  </si>
  <si>
    <t>PRESTACIÓN DE SERVICIOS PROFESIONALES DE UN TÉCNICO EN ADMINISTRACIÓN PÚBLICA PARA BRINDAR ACOMPAÑAMIENTO EN LA GESTIÓN DE INFORMACIÓN DEL SITIO WEB INSTITUCIONAL, LA INTRANET, EL PORTAL ITAGÜÍ TRANSPARENTE Y LA PLATAFORMA DE ENCUESTAS DEL MUNICIPIO DE ITAGÜÍ ACORDE CON LOS LINEAMIENTOS DE LA POLÍTICA DE GOBIERNO DIGITAL</t>
  </si>
  <si>
    <t>PRESTACIÓN DE SERVICIOS PROFESIONALES DE UN ADMINISTRADOR PUBLICO PARA EL ACOMPAÑAMIENTO Y APOYO ADMINISTRATIVO EN EL CUMPLIMIENTO DE LOS ROLES DE LA OFICINA DE CONTROL INTERNO DE GESTIÓN RELACIONADOS CON LA EJECUCIÓN DE LAS AUDITORÍAS INTERNAS, EVALUACIÓN Y SEGUIMIENTO DE PQRDS Y LA ELABORACIÓN DE INFORMES ANTE LOS REQUERIMIENTOS DE LOS DIFERENTES ENTES DE CONTROL DURANTE LA VIGENCIA DEL 2019</t>
  </si>
  <si>
    <t>PRESTACIÓN DE SERVICIOS PROFESIONALES EN ACTIVIDADES ADMINISTRATIVAS DE ABOGADA ESPECIALIZADA Y DE RECONOCIDA IDONEIDAD, PARA BRINDAR ORIENTACIÓN EN EL ÁREA DE TALENTO HUMANO A LA ADMINISTRACIÓN MUNICIPAL DE ITAGÜÍ</t>
  </si>
  <si>
    <t>PRESTACIÓN DE SERVICIOS PROFESIONALES PARA LA ATENCIÓN INTEGRAL, EL RECONOCIMIENTO Y LA PROTECCIÓN A LOS NIÑOS Y NIÑAS DE (2) A CINCO (5) AÑOS DEL MUNICIPIO DE ITAGÜÍ, EN EL MARCO DE LA LEY 1804 DEL 2 DE AGOSTO DE 2016 "POR LA CUAL SE ESTABLECE LA POLÍTICA DE ESTADO PARA EL DESARROLLO INTEGRAL DE LA PRIMERA INFANCIA DE CERO A SIEMPRE Y SE DICTAN OTRAS DISPOSICIONES</t>
  </si>
  <si>
    <t>PRESTACION DE SERVICIOS DE APOYO A LA GESTION PARA LA ATENCION INTEGRAL A 60 ADULTOS MAYORES EN SITUAION DE VULNERABILIDAD CRITICA DEL MUNICIPIO DE ITAGUI</t>
  </si>
  <si>
    <t>PRESTACION DE SERVICIOS PUBLICO E INTEGRAL DEL RIESGO CONTRA INCENDIO, ATENCION Y PREVENCION DE EXPLOSIONES, DERRUMBES, INUNDACIONES, DESLIZAMIENTOS Y DEMAS CALAMIDADES CONEXAS QUE SE PRESENTEN EN EL MUNICIPIO DE ITAGUI</t>
  </si>
  <si>
    <t>PRESTACION DE SERVICIOS PARA EL USO DE LA PLATAFORMA INFORMATICA PARA EL ALMACENAMIENTO, SIMPLIFICACION, SISTEMATIZACION Y ADMINISTRACION DE LA INFORMACION DE LAS I.E. OFICIALES DEL MUNICIPIO DE ITAGUI DURANTE LA VIGENCIA 2019</t>
  </si>
  <si>
    <t>PRESTACIÓN DEL SERVICIO DE MENSAJERÍA EXPRESA Y COURIER EN MOTO (IN HOUSE), PARA LA DISTRIBUCIÓN Y ENTREGA DE LOS ENVÍOS DE TODAS LAS DEPENDENCIAS DE LA ADMINISTRACIÓN MUNICIPAL DE ITAGÜÍ</t>
  </si>
  <si>
    <t>PRESTACION DE SERVICIOS DE APOYO A LA GESTION EN ACTIVIDADES ASISTENCIALES PARA EL FORTALECIMIENTO INSTITUCIONAL EN LA GESTIÓN DOCUMENTAL Y EN LA ATENCION A LA CIUDADANIA DE LA ADMINISTRACIÓN MUNICIPAL DE ITAGÜÍ</t>
  </si>
  <si>
    <t>CONVENIO INTERADMINISTRATIVO DE ASOCIACIÓN ENTRE EL MUNICIPIO DE ITAGÜÍ Y LA AGENCIA DE DESARROLLO LOCAL DE ITAGÜÍ -ADELI-, PARA  IMPLEMENTAR EL PROYECTO DE  MODERNIZACION Y ACTUALIZACION DE LA RED SEMAFORICA DEL MUNICIPIO DE ITAGUÍ</t>
  </si>
  <si>
    <t>PRESTACIÓN DE SERVICIOS PROFESIONALES PARA LA ATENCIÓN, ALIMENTACIÓN Y ALOJAMIENTO DE ANIMALES DE COMPAÑÍA Y SEMOVIENTES APREHENDIDOS POR LA AUTORIDAD COMPETENTE QUE SE ENCUENTREN EN SITUACIÓN DE VULNERABILIDAD</t>
  </si>
  <si>
    <t>PRESTACIÓN DE SERVICIOS PROFESIONALES PARA LA  ATENCIÓN Y PROMOCIÓN DE LOS DERECHOS  DE LA POBLACIÓN EN SITUACIÓN DE DISCAPACIDAD, CUIDADORES Y FAMILIA  DEL MUNICIPIO DE ITAGÜÍ</t>
  </si>
  <si>
    <t xml:space="preserve">PRESTACION DE SERVICIOS PROFESIONALES DE ASESORIA Y ACOMPAÑAMIENTO A LOS PROCESOS DE PREPARACION, REVISION, ANALISIS Y PRESENTACION DE INFORMACION CONTABLE, TRIBUTARIA Y PRESUPUESTAL DEL MUNICIPIO DE ITAGUI </t>
  </si>
  <si>
    <t>PRESTACIÓN DE SERVICIOS PROFESIONALES DE ABOGADO PARA EL ACOMPAÑAMIENTO Y ASESORIA TECNICA Y LEGAL DENTRO DE LA IMPLEMENTACION Y SEGUIMIENTO AL PROYECTO DE MODERNIZACION Y ACTUALIZACION DE LA RED SEMAFORICA DEL MUNICIPIO DE ITAGUÍ”</t>
  </si>
  <si>
    <t>PRESTACION DE SERVICIOS PROFESIONALES EN ASESORIA Y ACOMPAÑAMIENTO A LAS ACTIVIDADES PROPIAS DE SUSTANCIACION, TRÁMITE Y PROYECCION DE ACTUACIONES EN GENERAL, COMO EN LA CONTINUIDAD DEL PROGRAMA LIQUIDACIONES PROVISIONALES CONSAGRADAS EN LA LEY 1819 DE 2016, EN LOS PROCESOS ATENDIDOS POR LA SUBSECRETARÍA DE GESTIÓN DE RENTAS Y LA OFICINA DE FISCALIZACIÓN, CONTROL Y COBRO PERSUASIVO DEL MUNICIPIO DE ITAGÜÍ EN EL AÑO 2019</t>
  </si>
  <si>
    <t>PRESTACION DE SERVICIOS PROFESIONALES EN ACOMPAÑAMIENTO Y ASESORIA PARA EL SEGUIMIENTO, ANALISIS Y EVALUACIÓN DEL DESEMPEÑO DE ACTIVIDADES CRITICAS DEL PROCESO DE ADQUISICIONES DE LA ENTIDAD, DENTRO DEL MARCO DE  GESTION DE LA CALIDAD PARA EL AÑO 2019</t>
  </si>
  <si>
    <t>PRESTACIÓN DE SERVICIOS PROFESIONALES EN EL ACOMPAÑAMIENTO A LA POBLACIÓN CON DISCAPACIDAD AUDITIVA (SORDOS) Y POBLACIÓN CIEGA Y DE BAJA VISIÓN DE LAS INSTITUCIONES EDUCATIVAS OFICIALES DE LA  SECRETARÍA DE EDUCACIÓN Y CULTURA DEL MUNICIPIO DE ITAGÜÍ</t>
  </si>
  <si>
    <t>PRESTACIÓN DE SERVICIOS DE LA CRUZ ROJA EN EL ACOMPAÑAMIENTO COMUNITARIO A EVENTOS, CAPACITACIONES Y ACTIVIDADES MASIVAS Y AL CONSEJO MUNICIPAL DE GESTIÓN DEL RIESGO EN LOS MOMENTOS REQUERIDOS</t>
  </si>
  <si>
    <t>PRESTACIÓN DE SERVICIOS PROFESIONALES PARA REALIZAR EXÁMENES MÉDICOS PREOCUPACIONALES O DE PREINGRESO, EVALUACIONES MEDICAS OCUPACIONALES PERIÓDICAS, EVALUACIONES MEDICAS POSOCUPACIONALES O DE EGRESO Y LAS EVALUACIONES POSINCAPACIDAD O POR REINTEGRO, EN CUMPLIMIENTO A LA RESOLUCIÓN 2346 DE 2007 DEL MINISTERIO DE LA PROTECCIÓN SOCIAL, VIGENCIA 2019</t>
  </si>
  <si>
    <t>PRESTACIÓN DE SERVICIOS EN ACTIVIDADES ADMINISTRATIVAS PARA LA IMPLEMENTACIÓN DE LA FASE (VII) DEL PROYECTO TRANSFORMANDO LA EDUCACIÓN (SISTEMA DE EDUCACIÓN RELACIONAL DE ITAGÜÍ – SERI) EN CUATRO (4) INSTITUCIONES EDUCATIVAS OFICIALES</t>
  </si>
  <si>
    <t>PRESTACIÓN DE SERVICIOS PROFESIONALES EN EL SOPORTE LEGAL Y FINANCIERO DE  LA GESTIÓN ADMINISTRATIVA PROPIA DE LAS ACTIVIDADES QUE ADELANTA  EL FONDO ROTATORIO DE VIVIENDA DE LOS SERVIDORES PÚBLICOS DEL MUNICIPIO DE ITAGÜÍ, ASÍ COMO  LA REPRESENTACIÓN JUDICIAL DE LA ENTIDAD TERRITORIAL EN LOS PROCESOS JUDICIALES RELACIONADOS CON LA ACTIVIDAD DEL MISMO</t>
  </si>
  <si>
    <t>PRESTACION DE SERVICIOS PROFESIONALES EN ACTIVIDADES ADMINISTRATIVAS DE ACOMPAÑAMIENTO PARA LA IMPLEMENTACION DE LA POLITICA DE GOBIERNO DIGITAL ACORE CON EL DECRETO NACIONAL 1008 DE 2018</t>
  </si>
  <si>
    <t>PRESTACIÓN DE SERVICIOS PROFESIONALES DE UN CONTADOR PÚBLICO EN EL APOYO A  LA EJECUCIÓN DE ESTRATEGIAS Y MECANISMOS PARA EL SEGUIMIENTO Y EVALUACIÓN DEL SISTEMA DE CONTROL INTERNO DE GESTIÓN DEL MUNICIPIO DE ITAGÜÍ</t>
  </si>
  <si>
    <t>PRESTACIÓN DE SERVICIOS PROFESIONALES DE UN COMUNICADOR SOCIAL PARA REALIZAR GESTIONES CON ENTES A NIVEL NACIONAL, A FIN DE LOGRAR ALIANZAS ESTRATÉGICAS QUE PERMITAN EL CUMPLIMIENTO DE LAS METAS TRAZADAS EN EL PLAN DE DESARROLLO DEL MUNICIPIO DE ITAGÜÍ</t>
  </si>
  <si>
    <t>PRESTACIÓN DE SERVICIOS PROFESIONALES DE UN INGENIERO DE SISTEMAS PARA EL ACOMPAÑAMIENTO, ASESORIA, SOPORTE, MANTENIMIENTO Y AUDITORIA DEL SISGED, PQRS SOFTWARE, SITIO WEB, INTRANET Y EL PORTAL ITAGÜÍ TRANSPARENTE A LA DIRECCIÓN ADMINISTRATIVA DE LAS TECNOLOGÍAS Y LOS SISTEMAS DE INFORMACIÓN Y LAS COMUNICACIONES –TIC</t>
  </si>
  <si>
    <t>PRESTACIÓN DE SERVICIOS PROFESIONALES COMO INGENIERO CIVIL EN EL ACOMPAÑAMIENTO A LOS PROCESOS, PROGRAMAS Y PROYECTOS DESARROLLADOS POR LA SECRETARÍA DE INFRAESTRUCTURA</t>
  </si>
  <si>
    <t>PRESTACIÓN DE SERVICIOS PROFESIONALES DE UN ABOGADO PARA ASESORÍA Y ACOMPAÑAMIENTO JURÌDICO EN LOS PROCESOS, PROGRAMAS Y PROYECTOS DESARROLLADOS POR LA SECRETARÍA DE INFRAESTRUCTURA</t>
  </si>
  <si>
    <t>PRESTACION DE SERVICIOS DE APOYO A LA GESTION PARA REALIZAR ACTIVIDADES ASISTENCIALES Y ADMINISTRATIVAS QUE ADELANTA LA REGISTRADURIA ESPECIAL CIVIL DEL MUNICIPIO DE ITAGUI</t>
  </si>
  <si>
    <t>PRESTAR SOPORTE TÉCNICO MEDIANTE EL SERVICIO DE MESA DE AYUDA EN LA MODALIDAD DE OUTSOURCING PARA SOPORTAR Y OFRECER RESPUESTA OPORTUNA A LAS NECESIDADES DE MANTENIMIENTO PREVENTIVO Y CORRECTIVO A LA INFRAESTRUCTURA TECNOLÓGICA (EQUIPOS INFORMÁTICOS, REDES DE TELECOMUNICACIONES, RED ELÉCTRICA DE TECNOLOGÍA DE LA INFORMACIÓN, ATENCIÓN DE INCIDENTES EN SERVIDORES XS) EN LAS 24 INSTITUCIONES EDUCATIVAS OFICIALES DEL MUNICIPIO DE ITAGÜÍ Y EN EL CITY LAB</t>
  </si>
  <si>
    <t>PRESTACIÓN DE SERVICIOS PROFESIONALES DE ASESORÍA PARA AVANZAR Y FORTALECER LA IMPLEMENTACIÓN DEL MODELO DE SEGURIDAD Y PRIVACIDAD DE LA INFORMACIÓN – MSPI, DE LA POLÍTICA DE GOBIERNO DIGITAL SEGÚN DECRETO 1008 DE 2018, EN EL MUNICIPIO DE ITAGUI</t>
  </si>
  <si>
    <t>PRESTACIÓN DE SERVICIOS PROFESIONALES DE ASESORÍA Y ACOMPAÑAMIENTO PROFESIONAL PARA LA ACTUALIZACIÓN, MANTENIMIENTO Y MEJORAMIENTO CONTINUO DEL SISTEMA DE GESTIÓN DE LA CALIDAD DEL MUNICIPIO DE ITAGÜÍ, BAJO LA NORMA ISO 9001:2015 Y ACTUALIZAR LOS AUDITORES INTERNO DE CALIDAD BAJO LA NORMA ISO 19011:2018</t>
  </si>
  <si>
    <t>PRESTACIÓN DE SERVICIOS PROFESIONALES DE UN COMUNICADOR SOCIAL – PERIODISTA COMO APOYO A LA SECRETARÍA DE GOBIERNO PARA LA DIFUSIÓN DE INFORMACIÓN NOTICIOSA EN DIFERENTES MEDIOS DE COMUNICACIÓN, SOBRE TEMAS DE SEGURIDAD, CONVIVENCIA Y ORDEN PÚBLICO DEL MUNICIPIO DE ITAGÜÍ</t>
  </si>
  <si>
    <t>PRESTACIÓN DE SERVICIOS PROFESIONALES DE INGENIERO DE SISTEMAS PARA BRINDAR SOPORTE TÉCNICO EN EL REGISTRO Y GENERACIÓN DE INFORMACIÓN DE LOS APLICATIVOS DISPUESTOS POR LA ADMINISTRACIÓN MUNICIPAL EN LOS TEMAS RELACIONADOS CON LOS PROCESOS DE CARTERA DE: ALUMBRADO PÚBLICO, ARRENDAMIENTOS DE BIENES INMUEBLES, RETEICA, IMPUESTO DE INDUSTRIA Y COMERCIO, PUBLICIDAD EXTERIOR VISUAL E IMPUESTO TELEFÓNICO</t>
  </si>
  <si>
    <t>PRESTACIÓN DE SERVICIOS PROFESIONALES PARA BRINDAR SOPORTE Y APOYO EN LA OPTIMIZACIÓN Y MEJORAMIENTO DE LA CALIDAD Y CONSISTENCIA DE LA INFORMACIÓN CONTABLE, PRESUPUESTAL Y FINANCIERA, ACOMPAÑANDO LOS PROCESOS DE VERIFICACIÓN Y VALIDACIÓN DEL REGISTRO Y GENERACIÓN DE AQUELLA Y GARANTIZANDO LA FUNCIONALIDAD DEL SITIO WEB TRANSACCIONAL (PORTAL PAGOS EN LÍNEA) CONFORME A LOS PROCESOS HABILITADOS A LOS CONTRIBUYENTES DEL MUNICIPIO DE ITAGÜÍ</t>
  </si>
  <si>
    <t>CONTRATAR EL ARRIENDO DE UN INMUEBLE UBICADO EN LA CALLE 48 N° 51 -42 PARA EL FUNCIONAMIENTO DEL CITYLAB "LABORATORIO DE CIUDAD" DEL PLAN DIGITAL ITAGUI, EL CUAL CONSTA CON ADECIUACIONES DE SERVICIOS PUBLICOS, SALA DE REUNIONES, CONECTIVIDAD Y AULA MULTIPLE</t>
  </si>
  <si>
    <t>PRESTACIÓN DE SERVICIOS PROFESIONALES PARA VERIFICAR LA GESTIÓN DE LA SECRETARÍA DE SALUD Y PROTECCIÓN SOCIAL Y DE MANERA ESPECÍFICA EN EL SEGUIMIENTO DE PROCESOS EN EL ÁREA DE ASEGURAMIENTO Y SALUD PUBLICA</t>
  </si>
  <si>
    <t>PRESTACIÓN DE SERVICIOS DE APOYO A LA GESTION PARA LA ORIENTACIÓN Y DESARROLLO DE ESTRATEGIAS DE ATENCIÓN  EN SALUD A GRUPOS POBLACIONALES ESPECIALES DENTRO  DE LA SECRETARIA DE SALUD Y PROTECCIÓN SOCIAL</t>
  </si>
  <si>
    <t>PRESTACION DE SERVICIOS PROFESIONALES DE UN INGENIERO DE SISTEMAS PARA EL SOPORTE Y AFIANZAMIENTO DEL DESARROLLO DE APLICACIONES Y SOLUCIONES TECNOLOGICAS EN LA DIRECCION ADMINISTRATIVA DE LAS TECNOLOGIAS Y SISTEMAS DE LA INFORMACION Y LAS COMUNICACIONES DEL MUNICIPIO DE ITAGUI</t>
  </si>
  <si>
    <t>PRESTACIÓN DE SERVICIOS PROFESIONALES DE REPRESENTACIÓN JUDICIAL EN ASUNTOS DE CARÁCTER TRIBUTARIO, QUE IMPACTAN EL PROYECTO DE FORTALECIMIENTO DE LA LEGALIDAD Y OPORTUNIDAD DE LA GESTIÓN ADMINISTRATIVA DE LA SECRETARIA JURÍDICA DEL MUNICIPIO DE ITAGUI</t>
  </si>
  <si>
    <t>PRESTACION DE SERVICIO DE APOYO A LA GESTION COMO TECNICO GUARDABOSQUES PARA LA VIGILANCIA Y CONTROL PERIODICO DE LAS AREAS DE RESERVA EN EL MUNICIPIO DE ITAGUI</t>
  </si>
  <si>
    <t>PRESTACIÓN DE SERVICIOS PROFESIONALES COMO NUTRICIONISTA DIETISTA PARA EL APOYO A LA GESTIÓN INTEGRAL DE LA SECRETARÍA DE SALUD Y PROTECCIÓN SOCIAL EN EL PROGRAMA DE SEGURIDAD ALIMENTARIA Y NUTRICIONAL</t>
  </si>
  <si>
    <t>PRESTACION DE SERVICIOS PROFESIONALES EN ACTIVIDADES ADMINISTRATIVAS DE PSICOLOGA ORGANIZACIONAL MASTER EN GESTION INTEGRAL DE CALIDAD Y AUDITORIA HSEQ, PARA BRINDAR ORIENTACION EN EL AREA DE TALENTO HUMANO PARA LA ARTICULACION DEL SG SST AL SIGI</t>
  </si>
  <si>
    <t>PRESTACIÓN DE SERVICIOS DE APOYO A LA GESTIÓN COMO COORDINADOR GUARDABOSQUES EN LA EJECUCIÓN DE ACCIONES ENMARCADAS EN LOS PLANES DE MANEJO DE LAS ÁREAS DE RESERVA EN EL MUNICIPIO DE ITAGÜÍ</t>
  </si>
  <si>
    <t>PRESTACIÓN DE SERVICIOS PROFESIONALES DE SOPORTE TÉCNICO EN EL REGISTRO Y GENERACIÓN DE INFORMACIÓN EN LOS APLICATIVOS DISPUESTOS POR LA ADMINISTRACIÓN MUNICIPAL EN LOS TEMAS RELACIONADOS CON LIQUIDACIÓN DE NÓMINA, SEGURIDAD SOCIAL, PRESTACIONES SOCIALES, ELEMENTOS DE CONSUMO Y ACTIVOS FIJOS (BIENES MUEBLES E INMUEBLES), EN LA SECRETARÍA DE SERVICIOS ADMINISTRATIVOS. DE LA MISMA FORMA, PRESTAR EL SOPORTE TÉCNICO  PARA SOLUCIONAR LAS INCONSISTENCIAS Y/O NOVEDADES QUE SE GENEREN EN  LA AFECTACIÓN CONTABLE, PRESUPUESTAL Y DE TESORERÍA DERIVADA DE LOS PROCESOS DE LIQUIDACIÓN DE NÓMINA, SEGURIDAD SOCIAL Y PRESTACIONES SOCIALES, COMO EN EL REGISTRO DE INGRESOS (ADQUISICIONES), TRASLADOS, DESPACHOS Y DEMÁS TRANSACCIONES DE ELEMENTOS DE CONSUMO Y ACTIVOS FIJOS (BIENES MUEBLES E INMUEBLES), EN LA SECRETARÍA DE HACIENDA.</t>
  </si>
  <si>
    <t>PRESTACIÓN DE SERVICIOS DE UN PROFESIONAL MÉDICO ESPECIALISTA EN EPIDEMIOLOGIA Y GERENCIA DE AUDITORIA DE CALIDAD, COMO APOYO A LOS PROCESOS DE EVALUACIÓN MÉDICA EN LA PRESTACIÓN DE SERVICIOS DE SALUD A LA PPNA DEL MUNICIPIO DE ITAGUI</t>
  </si>
  <si>
    <t>PRESTACIÓN DE SERVICIOS PROFESIONALES DE UN INGENIERO DE SISTEMAS PARA BRINDAR SOPORTE Y MANTENIMIENTO ESPECIALIZADO SOBRE LA INFRAESTRUCTURA DE PRODUCTOS MICROSOFT, LINUX, FORTINET, BASADOS EN LOS PRODUCTOS WINDOWS SERVER, SQL SERVER, SERVICIOS DE VIRTUALIZACIÓN, SEGURIDAD PERIMETRAL, QUE SOPORTAN LOS SERVICIOS DE RED DE LA ADMINISTRACIÓN MUNICIPAL DE ITAGÜÍ</t>
  </si>
  <si>
    <t>PRESTACIÓN DE SERVICIOS PARA ACTUALIZACIÓN, MANTENIMIENTO, Y SOPORTE DEL SOFTWARE DEL SISTEMA DE ORGANIZACIÓN DE TURNOS PARA LA SUBSECRETARIA DE GESTIÓN DE RENTAS Y LA OFICINA DE COBRO COACTIVO, IMPLEMENTADO CON EL FIN DE MEJORAR EL SERVICIO PRESTADO A LOS USUARIOS Y CONTRIBUYENTES EN  LA ADMINISTRACIÓN MUNICIPAL DE ITAGÜÍ</t>
  </si>
  <si>
    <t xml:space="preserve">PRESTACIÓN DE SERVICIOS PROFESIONALES DE UNA BIÓLOGA COMO SOPORTE EN LAS ACCIONES DE INSPECCIÓN, VIGILANCIA Y CONTROL AMBIENTAL PERIÓDICO EN LAS ÁREAS DE RESERVA DE LA JURISDICCIÓN Y EN LOS PREDIOS PÚBLICOS DE IMPORTANCIA AMBIENTAL A CARGO DE LA SECRETARÍA DEL MEDIO AMBIENTE DEL MUNICIPIO DE ITAGÜÍ. </t>
  </si>
  <si>
    <t>EJECUTAR EL PROYECTO: “ADULTOS MAYORES CON RITMO VITAL”, EN CUMPLIMIENTO DEL EJE ESTRATÉGICO 3 BIEN — ESTAR ENVEJECIMIENTO ACTIVO, DE LA POLÍTICA PÚBLICA DE ENVEJECIMIENTO Y VEJEZ DEL MUNICIPIO DE ITAGÜÍ VIGENCIA 2019</t>
  </si>
  <si>
    <t>PRESTACIÓN DE SERVICIOS PROFESIONALES DE PSICÓLOGO, PARA BRINDAR APOYO A LA SUPERVISIÓN DE LAS ACTIVIDADES DE ATENCIÓN A LA PRIMERA INFANCIA, PROPIAS DEL CONVENIO INTERADMINISTRATIVO N°0406 CELEBRADO ENTRE EL ICBF REGIONAL ANTIOQUIA Y EL MUNICIPIO DE ITAGÜÌ</t>
  </si>
  <si>
    <t>PRESTACION DE SERVICIOS PROFESIONALES, PARA REALIZAR ACTIVIDADES DE ACOMPAÑAMIENTO QUE CONTRIBUYAN A LA SOSTENIBILIDAD DEL SISTEMA DE GESTION DE CALIDAD, Y LA ADMINISTRACION, ORGANIZACIÓN Y CUSTODIA DEL ARCHIVO DE LOS EXPEDIENTES LABORALES DE LOS DOCENTES Y DIRECTIVOS DOCENTES ADSCRITOS A LA SECRETARIA DE EDUCACION Y CULLTURA DEL MUNICIPIO DE ITAGUI</t>
  </si>
  <si>
    <t>PRESTACION DE SERVICIOS DE APOYO A LA GESTION PARA REALIZAR ACTIVIDADES LOGISTICAS Y ASISTENCIALES A LA SECRETARIA DE GOBIERNO MUNICIPAL Y AUTORIDADES, EN COORDINACION CON LOS ORGANISMOS DE SEGURIDAD DEL MUNICIPIO DE ITAGUI</t>
  </si>
  <si>
    <t>PRESTACION DE SERVICIOS PROFESIONALES DE UNA TECNOLOGA EN GESTION DE PROCESOS ADMINISTRATIVOS DE SALUD PARA REALIZAR ACTIVIDADES DE INSCRIPCION, INPECCION, VIGILANCIA Y CAPACITACION DE LOS FACTORES DE RIESGOS EN SALUD ASOCIADOS AL CONSUMO EN LOS DIFERENTES SUJETOS DE CONTROL (VENTA DE ALIMENTOS EN SITIO) DEL MUNICIPIO DE ITAGUI</t>
  </si>
  <si>
    <t>PRESTACION DE SERVICIOS PROFESIONALES DE UNA INGENIERA DE ALIMENTOS PARA REALIZAR ACTIVIDADES DE INSCRIPCION, INSPECCION, VIGILANCIA Y CAPACITACION DE LOS FACTORES DE RIESGOS EN SALUD, ASOCIADOS AL CONSUMO EN LOS DIFERENTES SUJETOS DE CONTROL (RESTAURANTES, COMEDORES Y ENSAMBLES DE ALIMENTOS Y BEBIDAS) EN LOS ESTABLECIMIENTOS ABIERTOS AL PUBLICO DEL MUNICIPIO DE ITAGUI</t>
  </si>
  <si>
    <t>PRESTACION DE SERVICIOS DE APOYO A LA GESTION EN EL SOPORTE INTEGRAL DE LA SECRETARIA DE SALUD Y PROTECCION SOCIAL EN SUS DIFERENTES COMPONENETES</t>
  </si>
  <si>
    <t>PRESTACIÓN DE SERVICIO DE APOYO A LA GESTIÓN PARA REALIZAR Y ACOMPAÑAR LAS ACTIVIDADES  DE INSCRIPCIÓN, INSPECCIÓN Y VIGILANCIA DE LOS FACTORES DE RIESGOS EN SALUD ASOCIADOS AL CONSUMO, EN LOS DIFERENTES SUJETOS DE CONTROL (EXPENDIO, CONSUMO, ALIMENTOS Y BEBIDAS) EN LOS ESTABLECIMIENTOS ABIERTOS AL PÚBLICO EN EL  MUNICIPIO DE ITAGUI</t>
  </si>
  <si>
    <t>PRESTACIÓN DE SERVICIOS DE  APOYO A LA GESTIÓN EN ACTIVIDADES ASISTENCIALES  DEL  ÁREA  DE SALUD PÚBLICA EN LOS PROGRAMAS SEXUALIDAD Y DERECHOS SEXUALES Y REPRODUCTIVOS Y VIDA SALUDABLE Y CONDICIONES NO TRANSMISIBLES</t>
  </si>
  <si>
    <t>PRESTACIÓN DE SERVICIOS PROFESIONALES COMO TECNÓLOGA EN GESTIÓN DE PROCESOS ADMINISTRATIVOS DE SALUD, PARA REALIZAR ACTIVIDADES DE INSCRIPCIÓN, INSPECCIÓN,  VIGILANCIA Y CAPACITACIÓN DE LOS FACTORES DE RIESGOS EN SALUD ASOCIADOS AL CONSUMO EN LOS DIFERENTES SUJETOS DE CONTROL (EXPENDIO, CONSUMO, ALIMENTOS Y BEBIDAS) DEL MUNICIPIO DE ITAGÜI</t>
  </si>
  <si>
    <t>PRESTACIÓN DE SERVICIOS PROFESIONALES DE UN COMUNICADOR SOCIAL, PARA FORTALECER LA RED DE COMUNICACIONES EN LA DIVULGACIÓN DE LAS  ACTIVIDADES REALIZADAS POR LA  SECRETARIA DE EDUCACIÓN Y CULTURA EN LAS 24 INSTITUCIONES EDUCATIVAS OFICIALES DEL MUNICIPIO DE ITAGÜÍ ANTE LA COMUNIDAD EN GENERAL</t>
  </si>
  <si>
    <t>PRESTACIÓN DE SERVICIOS PROFESIONALES PARA ASESORAR, ACOMPAÑAR Y EJECUTAR ESTRATEGIAS EN EL ÁREA DE COMUNICACIONES, QUE PERMITAN LA DIVULGACIÓN DE LAS ACCIONES REALIZADAS POR LA SECRETARÍA DE EDUCACIÓN Y CULTURA EN LAS 24 INSTITUCIONES EDUCATIVAS OFICIALES DEL MUNICIPIO DE ITAGÜÍ ANTE LA COMUNIDAD EN GENERAL</t>
  </si>
  <si>
    <t>PRESTACIÓN DE SERVICIOS DE APOYO A LA GESTIÓN, PARA REALIZAR Y ACOMPAÑAR LAS ACTIVIDADES DE INSCRIPCIÓN, INSPECCIÓN Y VIGILANCIA DE LOS FACTORES DE RIESGOS EN SALUD ASOCIADOS AL CONSUMO EN LOS DIFERENTES SUJETOS DE CONTROL (VENTAS DE ALIMENTOS EN LA VÍA PÚBLICA) ESTABLECIMIENTOS ABIERTOS AL PÚBLICO, DEL MUNICIPIO DE ITAGÜÍ</t>
  </si>
  <si>
    <t>PRESTACIÓN DE SERVICIOS PROFESIONALES COMO INGENIERO PARA EJECUTAR Y APOYAR LAS ACTIVIDADES DE PROMOCIÓN, PREVENCIÓN, INSPECCIÓN Y VIGILANCIA A LOS FACTORES DE RIESGOS EN SALUD ASOCIADOS AL AMBIENTE GENERADOS EN FABRICAS, INDUSTRIAS, HOTELES Y SIMILARES DEL MUNICIPIO DE ITAGÜÍ</t>
  </si>
  <si>
    <t>PRESTACIÓN DE SERVICIOS PROFESIONALES EN ACTIVIDADES ADMINISTRATIVAS DE SALUD OCUPACIONAL PARA DESARROLLAR EL PROGRAMA SALUD Y ÁMBITO LABORAL DE LA SECRETARÍA DE SALUD Y PROTECCIÓN SOCIAL</t>
  </si>
  <si>
    <t>PRESTACIÓN DE SERVICIOS PROFESIONALES DE SOPORTE, AJUSTE Y MANTENIMIENTO SOBRE LOS SERVICIOS TECNOLOGICOS DESARROLLADOS EN LA DIRECCIÓN ADMINISTRATIVA DE LAS TIC EN LENGUAJE DE PROGRAMACION C#</t>
  </si>
  <si>
    <t>PRESTACIÓN DE SERVICIOS PROFESIONALES COMO MEDICA VETERINARIA PARA REALIZAR ACTIVIDADES DE PROMOCIÓN, PREVENCIÓN, INSPECCIÓN Y VIGILANCIA SANITARIA A FACTORES DE RIESGO EN LA SALUD, ASOCIADOS AL AMBIENTE. (VETERINARIAS, AGROPECUARIAS Y LOS GENERADORES DE RESIDUOS HOSPITALARIOS DE ORIGEN HUMANO, RAYOS X Y SIMILARES) DEL MUNICIPIO DE ITAGUI</t>
  </si>
  <si>
    <t>PRESTACIÓN DE SERVICIOS PROFESIONALES DE UN TÉCNICO EN INGENIERÍA DE SISTEMAS PARA BRINDAR ACOMPAÑAMIENTO Y APOYO EN EL LEVANTAMIENTO DE INFORMACIÓN DE LOS SISTEMAS DE INFORMACIÓN Y MÓDULOS DEL ERP DINÁMICA GERENCIAL ALCALDÍAS</t>
  </si>
  <si>
    <t>PRESTACIÓN DE SERVICIOS PROFESIONALES EN LA ASISTENCIA TÉCNICA QUE PROMUEVA EL DESARROLLO Y MAYORES NIVELES DE MADUREZ DE LOS SISTEMAS DE GESTIÓN DE CALIDAD EN 20 INSTITUCIONES EDUCATIVAS OFICIALES DEL MUNICIPIO DE ITAGÜÍ</t>
  </si>
  <si>
    <t>PRESTACIÓN DE SERVICIOS PARA REALIZAR ACCIONES DE GESTIÓN DE LA SALUD PÚBLICA Y PLAN DE INTERVENCIONES COLECTIVAS -PIC- SEGÚN LINEAMIENTOS NACIONALES, DEPARTAMENTALES Y MUNICIPALES EN EL MUNICIPIO DE ITAGÜÍ</t>
  </si>
  <si>
    <t>PRESTACION DE SERVICIOS DE APOYO A LA GESTION EN EL AREA DE PROTECCION ALIMENTARIA Y NUTRICIONAL DE LA SECRETARIA DE SALUD Y PROTECCION SOCIAL</t>
  </si>
  <si>
    <t>PRESTACIÓN DE SERVICIOS PROFESIONALES PARA DESARROLLAR EL PROGRAMA DE CONVIVENCIA SOCIAL Y SALUD MENTAL ENFOCADO EN LA IMPLEMENTACIÓN Y SEGUIMIENTO DE LA POLÍTICA PÚBLICA DE SALUD MENTAL LIDERADA POR LA SECRETARÍA DE SALUD Y PROTECCIÓN SOCIAL</t>
  </si>
  <si>
    <t>PRESTACIÓN DE SERVICIOS DE APOYO A LA GESTIÓN EN EL ALMACENAMIENTO, CUSTODIA DE ARCHIVOS Y CONSULTAS EN EL ARCHIVO CENTRAL DE LA ADMINISTRACIÓN MUNICIPAL DE ITAGÜÍ</t>
  </si>
  <si>
    <t>PRESTACIÓN DE SERVICIO DE APOYO A LA GESTIÓN PARA EL DESARROLLO DE ACTIVIDADES ASISTENCIALES PROPIAS DE LAS ACCIONES DE INSPECCIÓN, VIGILANCIA Y CONTROL PERIODICO DE LAS AREAS DE RESERVA Y PREDIOS DE IMPORTANCIA AMBIENTAL A CARGO DE LA SECRETARÍA DEL MEDIO AMBIENTE DEL MUNICIPIO DE ITAGUI</t>
  </si>
  <si>
    <t>CONTRATO DE PRESTACIÓN DE SERVICIOS PROFESIONALES DE UN ARQUITECTO PARA ACOMPAÑAR LA ESTRUCTURACIÓN DEL PLAN CORREGIMENTAL EL MANZANILLO, SU PARQUE DE BORDE Y LA PRESENTACIÓN COMO POLÍTICA PÚBLICA EN LA FASE 3</t>
  </si>
  <si>
    <t>PRESTACIÓN DE SERVICIOS PROFESIONALES DE UN ZOOTECNISTA PARA REALIZAR ACTIVIDADES  DE INSCRIPCIÓN, INSPECCIÓN, VIGILANCIA Y CAPACITACIÓN DE LOS FACTORES DE RIESGOS EN SALUD ASOCIADOS AL CONSUMO EN LOS DIFERENTES SUJETOS DE CONTROL (EXPENDIOS Y DISTRIBUIDORES DE BEBIDAS ALCOHÓLICAS) DEL MUNICIPIO DE ITAGÜÍ</t>
  </si>
  <si>
    <t>PRESTACION DE SERVICIOS PROFESIONALES EN ACTIVIDADES ADMINISTRATIVAS DE PROMOCION Y PREVENCION EN SALUD, INSPECCION Y VIGILANCIA SANITARIA A FACTORES DE RIESGO ASOCIADOS AL AMBIENTE ESPECIALMENTE LAS AGUAS DE USO RECREATIVO Y DE CONSUMO HUMANO Y FARMACIAS</t>
  </si>
  <si>
    <t>PRESTACIÓN DE SERVICIOS PROFESIONALES DE UNA TECNÓLOGA EN GESTIÓN INTEGRADA DE LA CALIDAD, MEDIO AMBIENTE, SEGURIDAD Y SALUD OCUPACIONAL, PARA REALIZAR ACTIVIDADES DE PROMOCIÓN, PREVENCIÓN, INSPECCIÓN Y VIGILANCIA SANITARIA A FACTORES DE RIESGO EN LA SALUD, ASOCIADOS AL AMBIENTE, ESPECIALMENTE LOS VINCULADOS CON ACTIVIDADES COSMÉTICAS Y DE BELLEZA</t>
  </si>
  <si>
    <t>PRESTACIÓN DE SERVICIOS PROFESIONALES DE UNA ADMINISTRADORA EN SALUD CON ÉNFASIS EN GESTIÓN SANITARIA Y AMBIENTAL  PARA REALIZAR ACTIVIDADES  DE INSCRIPCIÓN, INSPECCIÓN, VIGILANCIA Y CAPACITACIÓN DE LOS FACTORES DE RIESGOS EN SALUD ASOCIADOS AL CONSUMO EN LOS DIFERENTES SUJETOS DE CONTROL (ALMACENAMIENTO Y DISTRIBUCIÓN DE ALIMENTOS Y BEBIDAS) EN LOS ESTABLECIMIENTOS ABIERTOS AL PÚBLICO EN EL  MUNICIPIO DE ITAGÜÍ</t>
  </si>
  <si>
    <t>PRESTACIÓN DE SERVICIOS PROFESIONALES DE UNA NUTRICIONISTA, PARA BRINDAR APOYO A LA SUPERVISIÓN DE LAS ACTIVIDADES DE ATENCIÓN A LA PRIMERA INFANCIA, PROPIAS DEL CONVENIO INTERADMINISTRATIVO N°0406 CELEBRADO ENTRE EL ICBF REGIONAL ANTIOQUIA Y EL MUNICIPIO DE ITAGÜÌ</t>
  </si>
  <si>
    <t>PRESTACIÓN DE SERVICIOS PROFESIONALES EN ACTIVIDADES ADMINISTRATIVAS DE APOYO PEDAGÓGICO A LOS ESTUDIANTES EN CONDICIÓN DE DISCAPACIDAD Y CON CAPACIDADES O CON TALENTOS EXCEPCIONALES Y CAPACITACIÓN A LOS DOCENTES, DIRECTIVOS DOCENTES, PADRES DE FAMILIA Y ESTUDIANTES  EN EL SISTEMA DE RESPONSABILIDAD PENAL PARA ADOLESCENTES EN LAS 24  INSTITUCIONES EDUCATIVAS OFICIALES DEL MUNICIPIO DE ITAGÜÍ</t>
  </si>
  <si>
    <t>PRESTACIÓN DE SERVICIO DE APOYO A LA GESTIÓN COMO TECNICO GUARDABOSQUES PARA LA VIGILANCIA Y CONTROL PERIÓDICO DE LAS ÁREAS DE RESERVA EN EL MUNICIPIO DE ITAGÜÍ</t>
  </si>
  <si>
    <t>PRESTACIÓN DE SERVICIOS DE APOYO A LA GESTIÓN PARA REALIZAR ACTIVIDADES DE PROMOCIÓN Y PREVENCIÓN, INSPECCIÓN Y VIGILANCIA SANITARIA A FACTORES DE RIESGO EN SALUD ASOCIADOS AL AMBIENTE, (INSTITUCIONES EDUCATIVAS, GUARDERÍAS, COLEGIOS, UNIVERSIDADES, CENTROS TECNOLÓGICOS, HOGARES DE BIENESTAR, CDI Y SIMILARES), TIENDAS NATURISTAS, TIENDAS ERÓTICAS DEL MUNICIPIO DE ITAGÜÍ</t>
  </si>
  <si>
    <t>PRESTACIÓN DE SERVICIOS PROFESIONALES DE UN INGENIERO MAGISTER EN INGENIERÍA CIVIL PARA ASESORÍA Y ACOMPAÑAMIENTO EN OBRAS DE CONSTRUCCIÓN DE PARTICULARES QUE EXIGEN SUPERVISIÓN TÉCNICA O INTERVENTORÍA Y DEMÁS OBRAS QUE SE REQUIERAN, DE ACUERDO A LA NSR-2010 PARA  LA DIRECCIÓN ADMINISTRATIVA AUTORIDAD ESPECIAL DE POLICÍA INTEGRIDAD URBANÍSTICA Y LA SUBSECRETARIA DE GESTIÓN DE RIESGO, DESASTRES Y EMERGENCIAS</t>
  </si>
  <si>
    <t>PRESTACION DE SERVICIOS DE APOYO A LA GESTION PARA LA SECRETARIA DE SALUD Y PROTECCION SOCIAL</t>
  </si>
  <si>
    <t>PRESTACIÓN DE SERVICIOS PROFESIONALES PARA REALIZAR ACTIVIDADES DE PROMOCIÓN Y PREVENCIÓN EN SALUD, INSPECCIÓN Y VIGILANCIA SANITARIA A FACTORES DE RIESGO ASOCIADOS AL AMBIENTE ESPECIALMENTE LOS VINCULADOS GENERADORES DE RESIDUOS PELIGROSOS (PARQUEADEROS, CENTROS DE DIAGNÓSTICO AUTOMOTOR, LAVADEROS DE CARROS, TALLERES DE MECÁNICA Y SIMILARES)</t>
  </si>
  <si>
    <t>PRESTACION DE SERVICIOS PROFESIONALES DE UN MEDICO QUE SERVIRA DE APOYO A LAS ACTIVIDADES LLEVADAS A CABO EN LA CASA DE LA JUSTICIA, EL CENTRO DE ATENCION A VICTIMAS Y EL CAPI CENTRO DE ATENCION PENAL INTEGRAL DEL MUNICIPIO DE ITAGUI</t>
  </si>
  <si>
    <t>ARRENDAMIENTO DE UN (1) INMUEBLE (LOCAL COMERCIAL), UBICADO EN LA DIAGONAL 38 A Nº 34-56, INTERIOR DE LA UNIDAD DEPORTIVA SAN JOSÉ, CON UN ÁREA DE 8 MTS M², CON DESTINACIÓN ESPECÍFICA DE CAFETERÍA</t>
  </si>
  <si>
    <t>PRESTACIÓN DE SERVICIOS PROFESIONALES COMO INGENIERO ELECTRICISTA,EN LA ASESORÍA Y ACOMPAÑAMIENTO DE LAS ACTIVIDADES RELACIONADAS CON EL ÁREA ELÉCTRICA Y QUE HACEN PARTE DE LOS PROCESOS, PROGRAMAS Y PROYECTOS DESARROLLADOS POR LA SECRETARIA DE INFRAESTRUCTURA</t>
  </si>
  <si>
    <t>PRESTACIÓN DE LOS SERVICIOS PROFESIONALES DE CALIFICACIÓN DEL RIESGO CREDITICIO DE LA CAPACIDAD DE PAGO DE CORTO Y LARGO PLAZO DEL MUNICIPIO DE ITAGÜÍ (DENOMINADA TÉCNICAMENTE CALIFICACIÓN NACIONAL DE LARGO Y CORTO PLAZO PARA CON SUS PASIVOS FINANCIEROS)</t>
  </si>
  <si>
    <t>CONTRATO DE PRESTACIÓN DE SERVICIOS PROFESIONALES DE UN INGENIERO CIVIL, PARA ACOMPAÑAR Y APOYAR AL DEPARTAMENTO ADMINISTRATIVO DE PLANEACIÓN EN LA ESTRUCTURACIÓN GEORREFERENCIADA DE INTERVENCIONES DEL PARQUE DE BORDE REDELIMITADO, DEL COMPONENTE PÚBLICO-COLECTIVO Y DE OCUPACIÓN DE LA FASE 3 DEL PLAN CORREGIMENTAL PARA SU INCLUSIÓN COMO POLÍTICA PÚBLICA</t>
  </si>
  <si>
    <t>PRESTACIÓN DE SERVICIOS DE APOYO A LA GESTION PARA LA CELEBRACION DEL DIA DE LA MUJER EN EL MUNICIPIO DE ITAGUI</t>
  </si>
  <si>
    <t>ARRENDAMIENTO DE UN (1) INMUEBLE  (LOCAL COMERCIAL), UBICADO EN LA CARRERA 57 N° 34 -01 COLISEO DE EVENTO DITAIRES (CUBO), CON UN AREA DE 16 M2,CON DESTINACION ESPECIFICA DE CAFETERIA</t>
  </si>
  <si>
    <t>PRESTACION DE SERVICIOS PROFESIONALES PARA DESARROLLAR ACTIVIDADES SOCIO-OCUPACIONALES Y DE MANTENIMIENTO DE HABILIDADES PEDAGOGICAS PARA (50) NIÑOS, NIÑAS Y JOVENES CON DIAGNOSTICO DE DISCAPACIDAD SEVERA, QUE NO ESTAN INCLUIDAS EN LAS INSTITUCIONES EDUCATIVAS DEL MUNICIPIO DE ITAGUI Y QUE NO SON SUSCEPTIBLES DE UN PROCESO DE INCLUSION AL SISTEMA DE EDUCACION REGULAR POR SU NIVEL DE DISCAPACIDAD</t>
  </si>
  <si>
    <t>PRESTACIÓN DE SERVICIOS PROFESIONALES DE INGENIERA CIVIL PARA REALIZAR EL SEGUIMIENTO TÉCNICO EN EL GRUPO DE SUPERVISION DE LA SECRETARIA DE MOVILIDAD AL CONTRATO DE  EJECUCIÓN DEL PROYECTO DE  MODERNIZACIÓN Y ACTUALIZACIÓN DE LA RED SEMAFÓRICA DEL MUNICIPIO DE ITAGUÍ</t>
  </si>
  <si>
    <t>PRESTACIÓN DE SERVICIOS PROFESIONALES DE UNA ABOGADA COMO APOYO A LA SECRETARÍA DE PARTICIPACIÓN E INCLUSIÓN SOCIAL,  EN LOS ASUNTOS RELACIONADOS CON EL DERECHO DE FAMILIA PROPIOS DE LAS ACCIONES DEL PROYECTO “FAMILIAS INTEGRADAS PARA LA CONVIVENCIA” DEL MUNICIPIO DE ITAGUI</t>
  </si>
  <si>
    <t>PRESTACIÓN DE SERVICIOS PROFESIONALES DE UN INGENIERO DE SISTEMAS PARA EL SOPORTE Y AFIANZAMIENTO DEL DESARROLLO Y USO DE HERRAMIENTAS TECNOLÓGICAS PROPIAS DEL PROCESO DEL AREA DE ASEGURAMIENTO Y CONTROL DE LA SECRETARIA DE SALUD Y PROTECCIÓN SOCIAL DEL MUNICIPIO DE ITAGUÍ</t>
  </si>
  <si>
    <t>SUMINISTRO DE REFRIGERIOS PARA APOYAR EL COMITÉ PERMANENTE DE ESTRATIFICACIÓN MENSUAL DEL MUNICIPIO DE ITAGÛÍ PARA EL AÑO 2019</t>
  </si>
  <si>
    <t>IMPULSAR PROGRAMAS Y ACTIVIDADES ARTÍSTICO-CULTURALES DE INTERÉS PÚBLICO DE ACUERDO CON EL PLAN DE DESARROLLO 2016 – 2019 “ITAGÜÍ AVANZA CON EQUIDAD PARA TODOS” A TRAVÉS DE LA EJECUCIÓN DE ACCIONES ESTRATÉGICAS DE LA SECRETARÍA DE EDUCACIÓN Y CULTURA PARA PROMOVER DERECHOS CULTURALES</t>
  </si>
  <si>
    <t>CONTRATO DE PRESTACIÓN DE SERVICIOS PARA LA DIVULGACIÓN Y PROMOCIÓN DE LA IMAGEN INSTITUCIONAL DEL MUNICIPIO DE ITAGÜÍ CON EL EQUIPO PROFESIONAL LEONES FÚTBOL CLUB S.A.</t>
  </si>
  <si>
    <t>PRESTACIÓN DE SERVICIOS PROFESIONALES DE TECNÓLOGA EN CONTROL AMBIENTAL PARA REALIZAR EL SEGUIMIENTO A LA GESTIÓN SOCIO AMBIENTAL EN EL GRUPO DE SUPERVISIÓN DE LA SECRETARÍA DE MOVILIDAD AL CONTRATO DE  EJECUCIÓN DEL PROYECTO DE MODERNIZACIÓN Y ACTUALIZACIÓN DE LA RED SEMAFÓRICA DEL MUNICIPIO DE ITAGUÍ</t>
  </si>
  <si>
    <t>PRESTACIÓN DE SERVICIOS DE APOYO A LA GESTIÓN EN EL GRUPO DE SUPERVISION DE LA SECRETARIA DE MOVILIDAD PARA REALIZAR ACTIVIDADES OPERATIVAS DE VERIFICACIÓN EN CAMPO AL CONTRATO DE EJECUCIÓN DEL PROYECTO DE  MODERNIZACIÓN Y ACTUALIZACIÓN DE LA RED SEMAFÓRICA DEL MUNICIPIO DE ITAGUÍ</t>
  </si>
  <si>
    <t>PRESTACIÓN DE SERVICIOS DE APOYO A LA GESTIÓN EN EL GRUPO DE SUPERVISION DE LA SECRETARIA DE MOVILIDAD COMO COORDINADOR DE CAMPO EN LAS ACTIVIDADES DE VERIFICACIÓN AL CONTRATO DE EJECUCIÓN DEL PROYECTO DE  MODERNIZACIÓN Y ACTUALIZACIÓN DE LA RED SEMAFÓRICA DEL MUNICIPIO DE ITAGUÍ</t>
  </si>
  <si>
    <t>PRESTACION DE SERVICIOS PROFESIONALES DE UN INGENIERO DE SISTEMAS PARA SOPORTAR A LA SECRETARIA DE HACIENDA EN LOS PROCESOS DE CAPTURA Y GENERACION DE DATOS, EN LOS SISTEMAS DE INFORMACION DEL MUNICIPIO DE ITAGUI Y A LA DIRECCION ADMINISTRATIVA DE LAS TIC MIGRANDO LAS APLICACIONES SATELITES ASOCIADAS AL ERP DINAMICA GERENCIAL ALCALDIAS</t>
  </si>
  <si>
    <t>PRESTACIÓN DE SERVICIOS PROFESIONALES A LA SECRETARIA DE MOVILIDAD DEL MUNICIPIO DE ITAGÜÍ EN LAS ACTIVIDADES RELACIONADAS CON EL PROCESO DE SUPERVISIÓN DEL CONTRATO DE CONCESIÓN 250-OAJ-2006, ASESORÍA JURÍDICA AL DESPACHO DEL SECRETARIO DE MOVILIDAD Y ASESORÍA EN LA IMPLEMENTACIÓN DE LA LEY 1730 DE 2014 EN SU FASE INICIAL</t>
  </si>
  <si>
    <t>PRESTACION DE SERVICIOS DE APOYO A LA GESTION PARA REALIZAR LAS PRESENTACIONES ARTISTICAS DE LA SUBSECRETARIA DE JUVENTUD DE LA SECRETARIA DE PARTICIPACION E INCLUSION SOCIAL DURANTE EL AÑO 2019</t>
  </si>
  <si>
    <t>CONTRATO DE ARRENDAMIENTO DE UNA CASETA METÁLICA UBICADA EN UN ÁREA DE 2X1 M2 PARA VENTA DE COMESTIBLES Y BEBIDAS, SITUADA EN EL BARRIO SAN FRANCISCO DEL MUNICIPIO DE ITAGÜÍ, COMUNA 10   ENTRE LAS CALLES 27 Y 28, AL FRENTE DE LA IGLESIA SAN FRANCISCO DE PAULA</t>
  </si>
  <si>
    <t>$ 2.570.400 SIN EROGACION PRESUPUESTAL POR PARTE DEL MUNICIPIO</t>
  </si>
  <si>
    <t>$ 3.600.000 SIN EROGACION PRESUPUESTAL POR PARTE DEL MUNICIPIO</t>
  </si>
  <si>
    <t>$ 4.207.548 SIN EROGACION PRESUPUESTAL POR PARTE DEL MUNICIPIO</t>
  </si>
  <si>
    <t>$ 21.197.268 SIN EROGACION PRESUPUESTAL POR PARTE DEL MUNICIPIO</t>
  </si>
  <si>
    <t>$ 1.860.268 SIN EROGACION PRESUPUESTAL POR PARTE DEL MUNICIPIO</t>
  </si>
  <si>
    <t>$ 65.668.506 SIN EROGACION PRESUPUESTAL POR PARTE DEL MUNICIPIO</t>
  </si>
  <si>
    <t>$ 4.010.400 SIN EROGACION PRESUPUESTAL POR PARTE DEL MUNICIPIO</t>
  </si>
  <si>
    <t>$ 7.541.040 SIN EROGACION PRESUPUESTAL POR PARTE DEL MUNICIPIO</t>
  </si>
  <si>
    <t>$ 1.392.396 SIN EROGACION PRESUPUESTAL POR PARTE DEL MUNICIPIO</t>
  </si>
  <si>
    <t>811017810-6</t>
  </si>
  <si>
    <t>3352817-1</t>
  </si>
  <si>
    <t>800148898-5</t>
  </si>
  <si>
    <t>890901523-6</t>
  </si>
  <si>
    <t>42872102--7</t>
  </si>
  <si>
    <t>900473528-0</t>
  </si>
  <si>
    <t>32329773-5</t>
  </si>
  <si>
    <t>32544713-4</t>
  </si>
  <si>
    <t>811008404-0</t>
  </si>
  <si>
    <t>32339412-4</t>
  </si>
  <si>
    <t>811015014-0</t>
  </si>
  <si>
    <t>811039557-1</t>
  </si>
  <si>
    <t>43827777-0</t>
  </si>
  <si>
    <t>42760462-2</t>
  </si>
  <si>
    <t>890923500-1</t>
  </si>
  <si>
    <t>900281591-0</t>
  </si>
  <si>
    <t>901193313-6</t>
  </si>
  <si>
    <t>1036627821-4</t>
  </si>
  <si>
    <t>15531939-3</t>
  </si>
  <si>
    <t>21653352-6</t>
  </si>
  <si>
    <t>13499033-2</t>
  </si>
  <si>
    <t>3661890-5</t>
  </si>
  <si>
    <t>900937335-9</t>
  </si>
  <si>
    <t>1152688805-8</t>
  </si>
  <si>
    <t>43182890-5</t>
  </si>
  <si>
    <t>71787338-1</t>
  </si>
  <si>
    <t>43795503-0</t>
  </si>
  <si>
    <t>43837374-9</t>
  </si>
  <si>
    <t>32242092-2</t>
  </si>
  <si>
    <t>43621838-6</t>
  </si>
  <si>
    <t>1017199376-1</t>
  </si>
  <si>
    <t>1088286969-1</t>
  </si>
  <si>
    <t>1040748386-5</t>
  </si>
  <si>
    <t>71295290-3</t>
  </si>
  <si>
    <t>890980283-0</t>
  </si>
  <si>
    <t>1017132533-3</t>
  </si>
  <si>
    <t>890906439-8</t>
  </si>
  <si>
    <t>32242701-1</t>
  </si>
  <si>
    <t>30231219-6</t>
  </si>
  <si>
    <t>42756605-3</t>
  </si>
  <si>
    <t>900196085-1</t>
  </si>
  <si>
    <t>31431276-8</t>
  </si>
  <si>
    <t>21792837-1</t>
  </si>
  <si>
    <t>1036656280-3</t>
  </si>
  <si>
    <t>71606341-7</t>
  </si>
  <si>
    <t>900076073-9</t>
  </si>
  <si>
    <t>1128406356-6</t>
  </si>
  <si>
    <t>43971817-2</t>
  </si>
  <si>
    <t>1036649642-7</t>
  </si>
  <si>
    <t>1039457135-0</t>
  </si>
  <si>
    <t>1036641451-0</t>
  </si>
  <si>
    <t>42755501-1</t>
  </si>
  <si>
    <t>43615653-6</t>
  </si>
  <si>
    <t>42994606-0</t>
  </si>
  <si>
    <t>1128427952-6</t>
  </si>
  <si>
    <t>1152209558-1</t>
  </si>
  <si>
    <t>1036601398-7</t>
  </si>
  <si>
    <t>1152450199-1</t>
  </si>
  <si>
    <t>811006904-2</t>
  </si>
  <si>
    <t>900092385-9</t>
  </si>
  <si>
    <t>1037588000-1</t>
  </si>
  <si>
    <t>811007497-0</t>
  </si>
  <si>
    <t>830016046-1</t>
  </si>
  <si>
    <t>1040730888-1</t>
  </si>
  <si>
    <t>1128405710-6</t>
  </si>
  <si>
    <t>1088271383-9</t>
  </si>
  <si>
    <t>43604379-5</t>
  </si>
  <si>
    <t>43728806-1</t>
  </si>
  <si>
    <t>811014616-1</t>
  </si>
  <si>
    <t>900388112-7</t>
  </si>
  <si>
    <t>800088155-3</t>
  </si>
  <si>
    <t>890984002-6</t>
  </si>
  <si>
    <t>900229865-3</t>
  </si>
  <si>
    <t>71730679-0</t>
  </si>
  <si>
    <t>900809338-2</t>
  </si>
  <si>
    <t>900155293-1</t>
  </si>
  <si>
    <t>890980074-8</t>
  </si>
  <si>
    <t>53084303-1</t>
  </si>
  <si>
    <t>71654569-3</t>
  </si>
  <si>
    <t>79059169-8</t>
  </si>
  <si>
    <t>8157599-3</t>
  </si>
  <si>
    <t>70290230-5</t>
  </si>
  <si>
    <t>1053799241-1</t>
  </si>
  <si>
    <t>1036637241-5</t>
  </si>
  <si>
    <t>811023500-2</t>
  </si>
  <si>
    <t>43834870-7</t>
  </si>
  <si>
    <t>71671625-1</t>
  </si>
  <si>
    <t>71776803-3</t>
  </si>
  <si>
    <t>19111056-8</t>
  </si>
  <si>
    <t>71381750-8</t>
  </si>
  <si>
    <t>900711442-8</t>
  </si>
  <si>
    <t>42758572-8</t>
  </si>
  <si>
    <t>70413758-1</t>
  </si>
  <si>
    <t>42764935-2</t>
  </si>
  <si>
    <t>32354223-1</t>
  </si>
  <si>
    <t>1088271385-3</t>
  </si>
  <si>
    <t>901248014-7</t>
  </si>
  <si>
    <t>43169183-2</t>
  </si>
  <si>
    <t>1017190086-1</t>
  </si>
  <si>
    <t>43757876-0</t>
  </si>
  <si>
    <t>70415256-5</t>
  </si>
  <si>
    <t>1121842414-9</t>
  </si>
  <si>
    <t>70077647-0</t>
  </si>
  <si>
    <t>71361128-0</t>
  </si>
  <si>
    <t>900143645-1</t>
  </si>
  <si>
    <t>39388172-6</t>
  </si>
  <si>
    <t>900456357-6</t>
  </si>
  <si>
    <t>1040735882-0</t>
  </si>
  <si>
    <t>811041984-1</t>
  </si>
  <si>
    <t>900065751-7</t>
  </si>
  <si>
    <t>1036658275-5</t>
  </si>
  <si>
    <t>1036639972-1</t>
  </si>
  <si>
    <t>43184217-7</t>
  </si>
  <si>
    <t>43753811-4</t>
  </si>
  <si>
    <t>1037599445-0</t>
  </si>
  <si>
    <t>1036644571-1</t>
  </si>
  <si>
    <t>98626497-0</t>
  </si>
  <si>
    <t>42762170-6</t>
  </si>
  <si>
    <t>1036664501-1</t>
  </si>
  <si>
    <t>35696599-3</t>
  </si>
  <si>
    <t>1040035833-6</t>
  </si>
  <si>
    <t>1036665651-0</t>
  </si>
  <si>
    <t>900209411-8</t>
  </si>
  <si>
    <t>1036674951-3</t>
  </si>
  <si>
    <t>98624205-8</t>
  </si>
  <si>
    <t>98525915-4</t>
  </si>
  <si>
    <t>8103088-1</t>
  </si>
  <si>
    <t>70099647-5</t>
  </si>
  <si>
    <t>1036647262-2</t>
  </si>
  <si>
    <t>1036646380-9</t>
  </si>
  <si>
    <t>1035434986-8</t>
  </si>
  <si>
    <t>43047220-3</t>
  </si>
  <si>
    <t>1040748502-3</t>
  </si>
  <si>
    <t>98523354-3</t>
  </si>
  <si>
    <t>1036627501-2</t>
  </si>
  <si>
    <t>43867411-1</t>
  </si>
  <si>
    <t>1036678804-7</t>
  </si>
  <si>
    <t>15339679-1</t>
  </si>
  <si>
    <t>800214001-9</t>
  </si>
  <si>
    <t>1026153220-6</t>
  </si>
  <si>
    <t>900285489-5</t>
  </si>
  <si>
    <t>1036639011-7</t>
  </si>
  <si>
    <t>890982356-9</t>
  </si>
  <si>
    <t>43068550-9</t>
  </si>
  <si>
    <t>51869932-5</t>
  </si>
  <si>
    <t>1128435044-7</t>
  </si>
  <si>
    <t>1007253425-9</t>
  </si>
  <si>
    <t>71742615-1</t>
  </si>
  <si>
    <t>900351043-7</t>
  </si>
  <si>
    <t>43714630-1</t>
  </si>
  <si>
    <t>1152192538-6</t>
  </si>
  <si>
    <t>1042773145-1</t>
  </si>
  <si>
    <t>1087551792-6</t>
  </si>
  <si>
    <t>900337294-0</t>
  </si>
  <si>
    <t>4 MESES</t>
  </si>
  <si>
    <t>3 MESES</t>
  </si>
  <si>
    <t>24 DIAS Y 11 MESES</t>
  </si>
  <si>
    <t>22 DIAS Y 11 MESES</t>
  </si>
  <si>
    <t>11 MESES Y 15 DIAS</t>
  </si>
  <si>
    <t xml:space="preserve">11 MESES </t>
  </si>
  <si>
    <t>15 DIAS Y 10 MESES</t>
  </si>
  <si>
    <t>10 MESES Y 15 DIAS</t>
  </si>
  <si>
    <t>16 DIAS Y 11 MESES</t>
  </si>
  <si>
    <t>15 DIAS Y 11 MESES</t>
  </si>
  <si>
    <t>14 DIAS Y 11 MESES</t>
  </si>
  <si>
    <t>10 DIAS Y 10 MESES</t>
  </si>
  <si>
    <t>1 MES</t>
  </si>
  <si>
    <t xml:space="preserve">10 MESES </t>
  </si>
  <si>
    <t>10 MESES Y 5 DIAS</t>
  </si>
  <si>
    <t>7 DIAS Y 10 MESES</t>
  </si>
  <si>
    <t>15 DIAS Y 9 MESES</t>
  </si>
  <si>
    <t>8 MESES Y 15 DIAS</t>
  </si>
  <si>
    <t>10 MESES Y 6 DIAS</t>
  </si>
  <si>
    <t>1 MESES</t>
  </si>
  <si>
    <t>10 MESES Y 20 DIAS</t>
  </si>
  <si>
    <t>7 MESES Y 13 DIAS</t>
  </si>
  <si>
    <t>14 DIAS Y 10 MESES</t>
  </si>
  <si>
    <t>21 DIAS Y 10 MESES</t>
  </si>
  <si>
    <t>18 DIAS Y 10 MESES</t>
  </si>
  <si>
    <t>15 DIAS Y 4 MESES</t>
  </si>
  <si>
    <t>226 DIAS</t>
  </si>
  <si>
    <t>13 DIAS Y 9 MESES</t>
  </si>
  <si>
    <t>11 DIAS Y 10 MESES</t>
  </si>
  <si>
    <t>9 DIAS Y 9 MESES</t>
  </si>
  <si>
    <t>27 DIAS Y 9 MESES</t>
  </si>
  <si>
    <t>4 SEMANAS</t>
  </si>
  <si>
    <t>25 DIAS Y 9 MESES</t>
  </si>
  <si>
    <t>1 DIA</t>
  </si>
  <si>
    <t>9 MESES Y 15 DIAS</t>
  </si>
  <si>
    <t>SJ-189-2019</t>
  </si>
  <si>
    <t>BARRIENTOS RENDON ANDRES FELIPE</t>
  </si>
  <si>
    <t>PRESTACIÓN DE SERVICIOS PROFESIONALES PARA LA ASESORIA Y ACOMPAÑAMIENTO FINANCIERO A LA GESTIÓN DE LA ALCALDIA MUNICIPAL EN LAS DIFERENTES JUNTAS O SIMILARES EN LOS QUE PARTICIPE O HAGA PARTE.</t>
  </si>
  <si>
    <t>SECRETARIA DE SALUD Y PROTECCION  SOCIAL</t>
  </si>
  <si>
    <t>DEPARTAMENTO ADMINISTRATIVO DE PLANEACION</t>
  </si>
  <si>
    <t>SECRETARIA MOVILIDAD</t>
  </si>
  <si>
    <t>SECRETARIA INFRAESTRUCTURA</t>
  </si>
  <si>
    <t>SECRETARIA DE MEDIO AMBIENTE</t>
  </si>
  <si>
    <t>SECRETARIA MEDIO AMBIENTE</t>
  </si>
  <si>
    <t>SECRETARIA  DE PARTICIPACION INCLUSION SOCIAL</t>
  </si>
  <si>
    <t>SECRETARIA DE MOVILIDAD</t>
  </si>
  <si>
    <r>
      <t>ARRENDAMIENTO DE UN LOTE DE TERRENO MÁS CONSTRUCCIÓN CON UN ÁREA DE 25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t>
    </r>
    <r>
      <rPr>
        <b/>
        <sz val="9"/>
        <color theme="1"/>
        <rFont val="Times New Roman"/>
        <family val="1"/>
      </rPr>
      <t xml:space="preserve"> </t>
    </r>
  </si>
  <si>
    <r>
      <t>PRESTACIÓN DE SERVICIOS PROFESIONALES PARA LA GESTIÓN INTEGRAL DE LA SECRETARÍA DE SALUD Y PROTECCIÓN SOCIAL DE MANERA ESPECÍFICA EN EL APOYO AL SEGUIMIENTO E IMPLEMENTACIÓN DE LOS COMPONENTES DEL SISTEMA OBLIGATORIO DE GARANTÍA DE LA CALIDAD Y DE LAS RUTAS INTEGRADAS EN SALUD.</t>
    </r>
    <r>
      <rPr>
        <b/>
        <sz val="9"/>
        <color theme="1"/>
        <rFont val="Calibri"/>
        <family val="2"/>
      </rPr>
      <t xml:space="preserve"> </t>
    </r>
  </si>
  <si>
    <t>Adicion n. 1 en tiempo por 1 mes,que va desde el  01  al 31 de marzo del 2019</t>
  </si>
  <si>
    <t>3 meses</t>
  </si>
  <si>
    <t>Adicion n. 1 en tiempo(25 dias) que va desde el 05 de marzo,hasta el 29 de marzo del 2019</t>
  </si>
  <si>
    <t>55 dias</t>
  </si>
  <si>
    <t>SGM-190-2019</t>
  </si>
  <si>
    <t>SSYPS-191-2019</t>
  </si>
  <si>
    <t>SPIS-192-2019</t>
  </si>
  <si>
    <t>AREAS PORTATILES S.A.S.</t>
  </si>
  <si>
    <t>HERRERA ZAPATA WILMANN ALEXANDER</t>
  </si>
  <si>
    <t>CORPORACION PARA LA CULTURA, LA EDUCACION, EL DESARROLLO SOCIAL Y AMBIENTAL DE COLOMBIA "CORCEDSA"</t>
  </si>
  <si>
    <t>ARRENDAMIENTO DE OFICINA PORTÁTIL PARA JUZGADO DE PEQUEÑAS CAUSAS DEL MUNICIPIO DE ITAGÜÍ</t>
  </si>
  <si>
    <t>PRESTACIÓN DE SERVICIOS PROFESIONALES PARA APOYAR A LA SECRETARÍA DE SALUD Y PROTECCIÓN SOCIAL, EN EL DESARROLLO DEL PROGRAMA “SALUD Y ÁMBITO LABORAL” DIRIGIDO A LAS MIPYMES Y AL SECTOR INFORMAL  DEL MUNICIPIO DE ITAGUI</t>
  </si>
  <si>
    <t>PRESTACION DE SERVICIOS DE APOYO A LA GESTION PARA ACTIVIDADES ARTISTICAS Y CULTURALES DE LA SUBSECRETARIA DE PARTICIPACION Y GESTION COMUNITARIA</t>
  </si>
  <si>
    <t>9 MESE</t>
  </si>
  <si>
    <t>SEYC-193-2019</t>
  </si>
  <si>
    <t>SH-194-2019</t>
  </si>
  <si>
    <t>SEYC-195-2019</t>
  </si>
  <si>
    <t>SJ-198-2019</t>
  </si>
  <si>
    <t>SEYC-199-2019</t>
  </si>
  <si>
    <t>SG-200-2019</t>
  </si>
  <si>
    <t>AM-202-2019</t>
  </si>
  <si>
    <t>SMA-203-2019</t>
  </si>
  <si>
    <t>SVH-204-2019</t>
  </si>
  <si>
    <t>DAP-205-2019</t>
  </si>
  <si>
    <t>SDYR-206-2019</t>
  </si>
  <si>
    <t>PRESTACION DE SERVICIOS PROFESONALES PARA DESARROLLAR ACTIVIDADES SOCIO-OCUPACIONALES Y DE MANTENIMIENTO DE HABILIDADES PEDAGOGICAS PARA (78) NIÑOS, NIÑAS Y JOVENES CON DIAGNOSTICO DE DISCAPACIDAD SEVERA, QUE NO ESTAN INCLUIDAS EN LAS INSTITUCIONES EDUCATIVAS DEL MUNICIPIO DE ITAGUI Y QUE NO SON SUSCEPTIBLES DE UN PROCESO DE INCLUSION AL SISTEMA DE EDUCACION REGULAR POR SU NIVEL DE DISCAPACIDAD</t>
  </si>
  <si>
    <t>CONTRATO DE PRESTACION DE SERVICIOS PARA LA ACTUALIZACION, SOPORTE, MANTENIMIENTO Y DESARROLLO REMOTO Y A DISTANCIA PARA EL SISTEMA DE INFORMACIÓN “DINÁMICA GERENCIAL ALCALDIAS”</t>
  </si>
  <si>
    <t xml:space="preserve">PRESTACION DE SERVICIOS DE APOYO A LA GESTION EN ACTIVIDADES ASISTENCIALES PARAREALIZAR EL SEGUIMIENTO AL SISTEMA DE MATRICULA SIMAT, DURANTE EL AÑO 2019 </t>
  </si>
  <si>
    <t>CONSULTORÍA PARA DESARROLLAR ACTIVIDADES TÉCNICAS, ADMINISTRATIVAS, LEGAL Y FINANCIERA PARA LA EJECUCIÓN DE LOS PROGRAMAS DE SEGURIDAD ALIMENTARIA Y NUTRICIONAL DEL MUNICIPIO DE ITAGUI EN EL AÑO 2019</t>
  </si>
  <si>
    <t>ALIADO ESTRATEGICO QUE EJECUTE PROGRAMAS DE SEGURIDAD ALIMENTARIA Y NUTRICIONAL DEL MUNICIPIO DE ITAGUI EN EL AÑO 2019</t>
  </si>
  <si>
    <t>PRESTACIÓN DE SERVICIOS PROFESIONALES EN ACOMPAÑAMIENTO, ASESORÍA, Y SEGUIMIENTO A LA GESTIÓN JURÍDICA IMPLÍCITA EN LOS ACTOS DE DELEGACIÓN DE FUNCIONES Y COMPETENCIAS, DESCONCENTRACIÓN, CONTRATACIÓN, Y DECISIONES ADMINISTRATIVAS DE LA ENTIDAD, Y APOYO JURÍDICO EN ACTUACIONES REQUERIDAS PARA ELLO</t>
  </si>
  <si>
    <t>PRESTACIÓN DE SERVICIOS PROFESIONALES PARA EL FORTALECIMIENTO DE LOS PROGRAMAS DE METODOLOGÍA INTEGRAL DE FORMACIÓN BILINGUISMO HABILIDADES Y REDES PEDAGÓGICAS EN LAS INSTITUCIONES EDUCATIVAS OFICIALES DEL MUNICIPIO DE ITAGUI</t>
  </si>
  <si>
    <t>PRESTACIÓN DE SERVICIOS PROFESIONALES PARA REALIZAR LA AUDITORIA DE SEGUIMIENTO AL SISTEMA DE GESTIÓN DE CALIDAD BAJO LAS NORMAS NTC GP: 2009 Y LA ISO 9001:2015, EN EL MUNICIPIO DE ITAGÜÍ</t>
  </si>
  <si>
    <t>PRESTACIÓN DEL SERVICIO DE MENSAJERÍA EXPRESA Y COURIER EN MOTO (IN HOUSE) PARA LA DISTRIBUCIÓN Y ENTREGA DE LOS ENVÍOS DE TODAS LAS DEPENDENCIAS DE LA ADMINISTRACIÓN MUNICIPAL DE ITAGÜÍ PARA EL AÑO 2019</t>
  </si>
  <si>
    <t>PRESTACIÓN DE SERVICIOS DE APOYO A LA GESTION  EN SOPORTE Y MANTENIMIENTO A LA INFRAESTRUCTURA TECNOLOGICA DE COMUNICACIONES  DEL MUNICIPIO DE ITAGUI</t>
  </si>
  <si>
    <t>PRESTACION DE SERVICIOS DE APOYO A LA GESTION PARA LA IMPLEMENTACION DE GUIAS AMBIENTALES DEL HUMEDAL DITAIRES PARA PROMOVER ACCIONES DE SENSIBILIZACION COLECTIVA, RECORRIDOS DE LECTURA Y RECONOCIMIENTO DE TERRITORIO, CON LOS DIFERENTES ACTORES DEL MUNICIPIO DE ITAGUI</t>
  </si>
  <si>
    <t>PRESTACIÓN DE SERVICIOS PROFESIONALES DE UN CONTADOR PÚBLICO PARA ASESORAR Y SOPORTAR CONTABLEMENTE LA EJECUCIÓN DE LOS CONVENIOS INTERADMINISTRATIVOS DE COFINANCIACIÓN SUSCRITOS POR LA SECRETARÍA DE VIVIENDA Y HÁBITAT</t>
  </si>
  <si>
    <t>CONTRATO DE PRESTACIÓN DE SERVICIOS PROFESIONALES DE UN INGENIERO INDUSTRIAL PARA ACOMPAÑAR LA ESTRUCTURACIÓN ORGANIZACIONAL DE UN SISTEMA DE ADMINISTRACIÓN, GESTIÓN Y CONTROL PARA ÁREA RURAL EN EL MARCO DEL PLAN CORREGIMENTAL EL MANZANILLO COMO POLÍTICA PÚBLICA EN LA FASE 3</t>
  </si>
  <si>
    <t xml:space="preserve"> DESARROLLAR LOS PROGRAMAS Y ACTIVIDADES DE INTERÉS PÚBLICO PARA LA PROMOCIÓN, EL FOMENTO Y LA FORMACIÓN INTEGRAL DE NIÑOS, NIÑAS Y JÓVENES ADOLESCENTES EN EDADES ENTRE LOS 5 A 17 AÑOS DEL MUNICIPIO DE ITAGUI COMO BENEFICIARIOS DE LAS ESCUELAS SOCIO DEPORTIVAS DEL REAL MADRID EN CONVENIO SUSCRITO CON LA FUNDACION CONCIVICA PARA EL AÑO 2019</t>
  </si>
  <si>
    <t>EJECUTAR LOS PROGRAMAS Y PROYECTOS DE ACUERDO A LAS POLITICAS PÚBLICAS DEL DEPORTE, ENMARCADOS EN EL MODELO DE GESTIÓN DEPORTIVO Y RECREATIVO DEL MUNICIPIO DE ITAGÜÍ EN EL AÑO 2019</t>
  </si>
  <si>
    <t>CORPORACION CENTRO DE ATENCION ESPECIALIZADA CRECER</t>
  </si>
  <si>
    <t>SISTEMAS Y ASESORIAS DE COLOMBIA S.A.-SYAC S.A.</t>
  </si>
  <si>
    <t>CORPORACION COMUNIQUEMONOS-SIMAT</t>
  </si>
  <si>
    <t>COOPERATIVA DE TRABAJO ASOCIADO BIENESTAR COLOMBIA-COOPBIENESTAR COLOMBIA C.T.A.</t>
  </si>
  <si>
    <t>BARANDA LAWYERS CONSULTING S.A.S.</t>
  </si>
  <si>
    <t>INSTRUIMOS LTDA</t>
  </si>
  <si>
    <t>INSTITUTO COLOMBIANO DE NORMAS TECNICAS Y CERTIFICACION - ICONTEC</t>
  </si>
  <si>
    <t>TORO CORREA CONSTANTINO PABLO</t>
  </si>
  <si>
    <t>TAVERA CARDENAS SARA</t>
  </si>
  <si>
    <t>VIVAS ALVAREZ CLAUDIA PATRICIA</t>
  </si>
  <si>
    <t>RUEDA CASTAÑEDA NELSON DE JESUS</t>
  </si>
  <si>
    <t>LA COROPORACION CUATRO X CUATRO GROUP</t>
  </si>
  <si>
    <t>274 DIAS</t>
  </si>
  <si>
    <t>222 DIAS</t>
  </si>
  <si>
    <t>7 MESES Y 15 DIAS</t>
  </si>
  <si>
    <t>SDYR-207-2019</t>
  </si>
  <si>
    <t>SEYC-196-2019</t>
  </si>
  <si>
    <t>SEYC-197-2019</t>
  </si>
  <si>
    <t>SG-201-2019</t>
  </si>
  <si>
    <t>800105819-2</t>
  </si>
  <si>
    <t>900340814-1</t>
  </si>
  <si>
    <t>71797507-0</t>
  </si>
  <si>
    <t>71291052-9</t>
  </si>
  <si>
    <t>900295212-5</t>
  </si>
  <si>
    <t>71731383-0</t>
  </si>
  <si>
    <t>811039146-8</t>
  </si>
  <si>
    <t>811027932-9</t>
  </si>
  <si>
    <t>800149562-0</t>
  </si>
  <si>
    <t>811010647-1</t>
  </si>
  <si>
    <t>860012336-1</t>
  </si>
  <si>
    <t>98708037-9</t>
  </si>
  <si>
    <t>69006254-2</t>
  </si>
  <si>
    <t>8403072-1</t>
  </si>
  <si>
    <t>SECRETARIA DE DEPORTES Y RECREACION</t>
  </si>
  <si>
    <t>800.217.632-1</t>
  </si>
  <si>
    <t>900310324-6</t>
  </si>
  <si>
    <t>900555565-6</t>
  </si>
  <si>
    <t>Adicion n. 1  que va por 1 mes y 15 dias o sea desde el 21 noviembre al 30 Diciembre del 2019</t>
  </si>
  <si>
    <t>15 dias y 12 meses</t>
  </si>
  <si>
    <t>Adicion n. 3 en tiempo y valor   por  11 dias y 2 meses ,que va desde el 21 de marzo al 31 de mayo del 2019 ,Adicion n. 1 en tiempo y valor (3 meses y 5 dias) que va desde el 16 Dic  al 20 de marzo del 2018,a</t>
  </si>
  <si>
    <t>Adicion n. 1 en tiempo y valor de 1 mes que va, desde el 01 de Abril hasta el 30 de Abril del 2019</t>
  </si>
  <si>
    <t>Adicion n. 4 en t y v de 5 dias que va desde el 01 de abril al 5 de Abril del 2019,Adicion n. 2 en tiempo (3 meses) que va desde el 01 de Enero al 31 de marzo del 2019</t>
  </si>
  <si>
    <t>11  y 5 diasmeses</t>
  </si>
  <si>
    <t>Adicion n. 4 tiempo y valor por 7 dias que va desde el 01 de abril al 07 de abril del 2019,Adicion n. 1 en tiempo (3 meses) que va desde el 01 de Enero al 31 de Marzo del 2019</t>
  </si>
  <si>
    <t>Adicio n. 4 en tiempo por 1 mes que va desde el 01 de abril al 30 de abril del 2019Adicion n. 2 en tiempo (3 meses) que va desde el 01 de Enero al 31 de marzo del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</si>
</sst>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_-&quot;$&quot;* #,##0_-;\-&quot;$&quot;* #,##0_-;_-&quot;$&quot;* &quot;-&quot;_-;_-@_-"/>
    <numFmt numFmtId="165" formatCode="[$$-240A]#,##0"/>
    <numFmt numFmtId="166" formatCode="_(&quot;$&quot;* #,##0.00_);_(&quot;$&quot;* \(#,##0.00\);_(&quot;$&quot;* &quot;-&quot;??_);_(@_)"/>
    <numFmt numFmtId="167" formatCode="[$-C0A]d\-mmm\-yy;@"/>
    <numFmt numFmtId="168" formatCode="_-[$$-240A]\ * #,##0_-;\-[$$-240A]\ * #,##0_-;_-[$$-240A]\ * &quot;-&quot;_-;_-@_-"/>
    <numFmt numFmtId="169" formatCode="_-&quot;$&quot;\ * #,##0.00_-;\-&quot;$&quot;\ * #,##0.00_-;_-&quot;$&quot;\ * &quot;-&quot;??_-;_-@_-"/>
    <numFmt numFmtId="170" formatCode="_-* #,##0_-;\-* #,##0_-;_-* &quot;-&quot;_-;_-@_-"/>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9"/>
      <name val="Calibri"/>
      <family val="2"/>
      <scheme val="minor"/>
    </font>
    <font>
      <sz val="9"/>
      <color theme="1"/>
      <name val="Calibri"/>
      <family val="2"/>
      <scheme val="minor"/>
    </font>
    <font>
      <sz val="11"/>
      <color indexed="8"/>
      <name val="Calibri"/>
      <family val="2"/>
    </font>
    <font>
      <sz val="11"/>
      <color indexed="10"/>
      <name val="Calibri"/>
      <family val="2"/>
    </font>
    <font>
      <sz val="11"/>
      <color indexed="62"/>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20"/>
      <name val="Calibri"/>
      <family val="2"/>
    </font>
    <font>
      <sz val="11"/>
      <color indexed="60"/>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20"/>
      <color theme="1"/>
      <name val="Calibri"/>
      <family val="2"/>
      <scheme val="minor"/>
    </font>
    <font>
      <sz val="9"/>
      <name val="Calibri"/>
      <family val="2"/>
    </font>
    <font>
      <sz val="9"/>
      <color theme="1"/>
      <name val="Calibri"/>
      <family val="2"/>
    </font>
    <font>
      <i/>
      <sz val="9"/>
      <name val="Calibri"/>
      <family val="2"/>
    </font>
    <font>
      <i/>
      <sz val="9"/>
      <color theme="1"/>
      <name val="Calibri"/>
      <family val="2"/>
    </font>
    <font>
      <b/>
      <sz val="9"/>
      <color theme="1"/>
      <name val="Calibri"/>
      <family val="2"/>
      <scheme val="minor"/>
    </font>
    <font>
      <b/>
      <sz val="12"/>
      <color theme="1"/>
      <name val="Calibri"/>
      <family val="2"/>
      <scheme val="minor"/>
    </font>
    <font>
      <b/>
      <sz val="9"/>
      <color theme="1"/>
      <name val="Times New Roman"/>
      <family val="1"/>
    </font>
    <font>
      <b/>
      <sz val="9"/>
      <color theme="1"/>
      <name val="Calibri"/>
      <family val="2"/>
    </font>
    <font>
      <sz val="9"/>
      <color rgb="FFFF0000"/>
      <name val="Calibri"/>
      <family val="2"/>
      <scheme val="minor"/>
    </font>
  </fonts>
  <fills count="2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00B0F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43">
    <xf numFmtId="0" fontId="0" fillId="0" borderId="0"/>
    <xf numFmtId="164" fontId="1" fillId="0" borderId="0" applyFont="0" applyFill="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2" fillId="18" borderId="3" applyNumberFormat="0" applyAlignment="0" applyProtection="0"/>
    <xf numFmtId="0" fontId="12" fillId="18" borderId="3" applyNumberFormat="0" applyAlignment="0" applyProtection="0"/>
    <xf numFmtId="0" fontId="13" fillId="19" borderId="4" applyNumberFormat="0" applyAlignment="0" applyProtection="0"/>
    <xf numFmtId="0" fontId="13" fillId="19" borderId="4" applyNumberFormat="0" applyAlignment="0" applyProtection="0"/>
    <xf numFmtId="0" fontId="14" fillId="0" borderId="5" applyNumberFormat="0" applyFill="0" applyAlignment="0" applyProtection="0"/>
    <xf numFmtId="0" fontId="14"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16" fillId="5" borderId="0" applyNumberFormat="0" applyBorder="0" applyAlignment="0" applyProtection="0"/>
    <xf numFmtId="0" fontId="16" fillId="5"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18" fillId="18" borderId="8" applyNumberFormat="0" applyAlignment="0" applyProtection="0"/>
    <xf numFmtId="0" fontId="18" fillId="18" borderId="8" applyNumberFormat="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3" fillId="0" borderId="11" applyNumberFormat="0" applyFill="0" applyAlignment="0" applyProtection="0"/>
    <xf numFmtId="0" fontId="23" fillId="0" borderId="11" applyNumberFormat="0" applyFill="0" applyAlignment="0" applyProtection="0"/>
    <xf numFmtId="43"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12">
    <xf numFmtId="0" fontId="0" fillId="0" borderId="0" xfId="0"/>
    <xf numFmtId="0" fontId="0" fillId="0" borderId="0" xfId="0" applyBorder="1"/>
    <xf numFmtId="0" fontId="3" fillId="0" borderId="1" xfId="0" applyFont="1" applyBorder="1"/>
    <xf numFmtId="0" fontId="4" fillId="0" borderId="1" xfId="0" applyFont="1" applyBorder="1"/>
    <xf numFmtId="0" fontId="3" fillId="0" borderId="1" xfId="0" applyFont="1" applyFill="1" applyBorder="1"/>
    <xf numFmtId="164" fontId="0" fillId="0" borderId="0" xfId="1" applyFont="1" applyBorder="1"/>
    <xf numFmtId="0" fontId="0" fillId="0" borderId="1" xfId="0" applyBorder="1"/>
    <xf numFmtId="0" fontId="0" fillId="0" borderId="0" xfId="0" applyAlignment="1">
      <alignment horizontal="left" vertical="center" wrapText="1"/>
    </xf>
    <xf numFmtId="0" fontId="2" fillId="0" borderId="1" xfId="0" applyFont="1" applyBorder="1" applyAlignment="1">
      <alignment horizontal="center" vertical="center" wrapText="1"/>
    </xf>
    <xf numFmtId="164" fontId="0" fillId="0" borderId="1" xfId="1" applyFont="1" applyBorder="1"/>
    <xf numFmtId="0" fontId="0" fillId="0" borderId="1" xfId="0" applyBorder="1" applyAlignment="1">
      <alignment horizontal="center" vertical="center" wrapText="1"/>
    </xf>
    <xf numFmtId="164" fontId="0" fillId="0" borderId="2" xfId="1" applyFont="1" applyBorder="1" applyAlignment="1">
      <alignment horizontal="left" vertical="center" wrapText="1"/>
    </xf>
    <xf numFmtId="0" fontId="0" fillId="0" borderId="0" xfId="0" applyBorder="1" applyAlignment="1">
      <alignment horizontal="left" vertical="center" wrapText="1"/>
    </xf>
    <xf numFmtId="15" fontId="0" fillId="0" borderId="2" xfId="1" applyNumberFormat="1" applyFont="1" applyBorder="1" applyAlignment="1">
      <alignment horizontal="left" vertical="center" wrapText="1"/>
    </xf>
    <xf numFmtId="1" fontId="0" fillId="0" borderId="2" xfId="1" applyNumberFormat="1" applyFont="1" applyBorder="1" applyAlignment="1">
      <alignment horizontal="left" vertical="center" wrapText="1"/>
    </xf>
    <xf numFmtId="15" fontId="0" fillId="0" borderId="1" xfId="1" applyNumberFormat="1" applyFont="1" applyBorder="1" applyAlignment="1">
      <alignment horizontal="left" vertical="center" wrapText="1"/>
    </xf>
    <xf numFmtId="0" fontId="0" fillId="0" borderId="0" xfId="0" applyBorder="1" applyAlignment="1">
      <alignment horizontal="left"/>
    </xf>
    <xf numFmtId="1" fontId="0" fillId="0" borderId="1" xfId="1" applyNumberFormat="1" applyFont="1" applyBorder="1" applyAlignment="1">
      <alignment horizontal="left" vertical="center" wrapText="1"/>
    </xf>
    <xf numFmtId="165" fontId="0" fillId="0" borderId="1" xfId="0" applyNumberFormat="1" applyBorder="1"/>
    <xf numFmtId="0" fontId="0" fillId="0" borderId="1" xfId="0" applyFill="1" applyBorder="1"/>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26" fillId="2" borderId="1" xfId="0" applyFont="1" applyFill="1" applyBorder="1" applyAlignment="1">
      <alignment horizontal="left" vertical="center" wrapText="1"/>
    </xf>
    <xf numFmtId="167" fontId="6" fillId="2" borderId="1" xfId="0" applyNumberFormat="1" applyFont="1" applyFill="1" applyBorder="1" applyAlignment="1">
      <alignment horizontal="center" vertical="center"/>
    </xf>
    <xf numFmtId="0" fontId="2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25" fillId="2" borderId="1" xfId="0" applyFont="1" applyFill="1" applyBorder="1" applyAlignment="1">
      <alignment vertical="center" wrapText="1"/>
    </xf>
    <xf numFmtId="14" fontId="5" fillId="2" borderId="1" xfId="0" applyNumberFormat="1" applyFont="1" applyFill="1" applyBorder="1" applyAlignment="1">
      <alignment horizontal="center" vertical="center"/>
    </xf>
    <xf numFmtId="0" fontId="5" fillId="2" borderId="1" xfId="0" applyFont="1" applyFill="1" applyBorder="1" applyAlignment="1">
      <alignment horizontal="left" vertical="center" wrapText="1"/>
    </xf>
    <xf numFmtId="3" fontId="5" fillId="2" borderId="1" xfId="0" applyNumberFormat="1" applyFont="1" applyFill="1" applyBorder="1" applyAlignment="1">
      <alignment horizontal="center" vertical="center"/>
    </xf>
    <xf numFmtId="14" fontId="6" fillId="2" borderId="1" xfId="0" applyNumberFormat="1" applyFont="1" applyFill="1" applyBorder="1" applyAlignment="1">
      <alignment horizontal="center" vertical="center"/>
    </xf>
    <xf numFmtId="0" fontId="6" fillId="2" borderId="1" xfId="0" applyFont="1" applyFill="1" applyBorder="1" applyAlignment="1">
      <alignment horizontal="left" vertical="center" wrapText="1"/>
    </xf>
    <xf numFmtId="0" fontId="5" fillId="2" borderId="1" xfId="0" applyFont="1" applyFill="1" applyBorder="1" applyAlignment="1">
      <alignment vertical="top" wrapText="1"/>
    </xf>
    <xf numFmtId="14" fontId="5" fillId="2" borderId="1" xfId="0" applyNumberFormat="1" applyFont="1" applyFill="1" applyBorder="1" applyAlignment="1">
      <alignment horizontal="center" vertical="center" wrapText="1"/>
    </xf>
    <xf numFmtId="0" fontId="25" fillId="2" borderId="1" xfId="0" applyFont="1" applyFill="1" applyBorder="1" applyAlignment="1">
      <alignment horizontal="left" vertical="center" wrapText="1"/>
    </xf>
    <xf numFmtId="168" fontId="6" fillId="2" borderId="1" xfId="0" applyNumberFormat="1" applyFont="1" applyFill="1" applyBorder="1" applyAlignment="1">
      <alignment horizontal="right" vertical="center"/>
    </xf>
    <xf numFmtId="168" fontId="5" fillId="2" borderId="1" xfId="0" applyNumberFormat="1" applyFont="1" applyFill="1" applyBorder="1" applyAlignment="1">
      <alignment horizontal="right" vertical="center"/>
    </xf>
    <xf numFmtId="0" fontId="6" fillId="2" borderId="1" xfId="0" applyFont="1" applyFill="1" applyBorder="1" applyAlignment="1">
      <alignment vertical="center" wrapText="1"/>
    </xf>
    <xf numFmtId="0" fontId="5" fillId="2" borderId="1" xfId="0" applyFont="1" applyFill="1" applyBorder="1" applyAlignment="1">
      <alignment vertical="center" wrapText="1"/>
    </xf>
    <xf numFmtId="167" fontId="5" fillId="2" borderId="1" xfId="0" applyNumberFormat="1" applyFont="1" applyFill="1" applyBorder="1" applyAlignment="1">
      <alignment horizontal="center" vertical="center"/>
    </xf>
    <xf numFmtId="0" fontId="29" fillId="26" borderId="1" xfId="0" applyFont="1" applyFill="1" applyBorder="1" applyAlignment="1">
      <alignment vertical="center"/>
    </xf>
    <xf numFmtId="0" fontId="29" fillId="3" borderId="1" xfId="0" applyFont="1" applyFill="1" applyBorder="1" applyAlignment="1">
      <alignment horizontal="center" vertical="center" wrapText="1"/>
    </xf>
    <xf numFmtId="0" fontId="29" fillId="3" borderId="14" xfId="0" applyFont="1" applyFill="1" applyBorder="1" applyAlignment="1">
      <alignment horizontal="center" vertical="center" wrapText="1"/>
    </xf>
    <xf numFmtId="14" fontId="6" fillId="3" borderId="2" xfId="0" applyNumberFormat="1" applyFont="1" applyFill="1" applyBorder="1" applyAlignment="1">
      <alignment horizontal="center" vertical="center"/>
    </xf>
    <xf numFmtId="0" fontId="29" fillId="2" borderId="1" xfId="0" applyFont="1" applyFill="1" applyBorder="1" applyAlignment="1">
      <alignment horizontal="center" vertical="center" wrapText="1"/>
    </xf>
    <xf numFmtId="14" fontId="6" fillId="2" borderId="0" xfId="0" applyNumberFormat="1" applyFont="1" applyFill="1" applyBorder="1" applyAlignment="1">
      <alignment horizontal="center" vertical="center"/>
    </xf>
    <xf numFmtId="0" fontId="6" fillId="2" borderId="1" xfId="0" applyFont="1" applyFill="1" applyBorder="1" applyAlignment="1">
      <alignment horizontal="center" wrapText="1"/>
    </xf>
    <xf numFmtId="0" fontId="6" fillId="2" borderId="0" xfId="0" applyFont="1" applyFill="1" applyAlignment="1">
      <alignment horizontal="center" vertical="center"/>
    </xf>
    <xf numFmtId="0" fontId="6" fillId="2" borderId="1" xfId="0" applyFont="1" applyFill="1" applyBorder="1"/>
    <xf numFmtId="164" fontId="6" fillId="2" borderId="1" xfId="1" applyFont="1" applyFill="1" applyBorder="1" applyAlignment="1">
      <alignment vertical="center"/>
    </xf>
    <xf numFmtId="14" fontId="6" fillId="2" borderId="1" xfId="0" applyNumberFormat="1" applyFont="1" applyFill="1" applyBorder="1" applyAlignment="1">
      <alignment vertical="center"/>
    </xf>
    <xf numFmtId="14" fontId="6" fillId="3" borderId="0" xfId="0" applyNumberFormat="1" applyFont="1" applyFill="1" applyBorder="1" applyAlignment="1">
      <alignment horizontal="center" vertical="center"/>
    </xf>
    <xf numFmtId="0" fontId="29" fillId="2" borderId="1" xfId="0" applyNumberFormat="1" applyFont="1" applyFill="1" applyBorder="1" applyAlignment="1">
      <alignment horizontal="center" vertical="center"/>
    </xf>
    <xf numFmtId="0" fontId="0" fillId="2" borderId="0" xfId="0" applyFill="1"/>
    <xf numFmtId="168" fontId="5" fillId="2" borderId="1" xfId="0" applyNumberFormat="1" applyFont="1" applyFill="1" applyBorder="1" applyAlignment="1">
      <alignment horizontal="center" vertical="center" wrapText="1"/>
    </xf>
    <xf numFmtId="168" fontId="6" fillId="2" borderId="1" xfId="0" applyNumberFormat="1" applyFont="1" applyFill="1" applyBorder="1" applyAlignment="1">
      <alignment horizontal="right" vertical="center" wrapText="1"/>
    </xf>
    <xf numFmtId="168" fontId="5" fillId="2" borderId="1" xfId="0" applyNumberFormat="1" applyFont="1" applyFill="1" applyBorder="1" applyAlignment="1">
      <alignment horizontal="right" vertical="center" wrapText="1"/>
    </xf>
    <xf numFmtId="168" fontId="5" fillId="2" borderId="1" xfId="0" applyNumberFormat="1" applyFont="1" applyFill="1" applyBorder="1" applyAlignment="1">
      <alignment horizontal="left" vertical="center" wrapText="1"/>
    </xf>
    <xf numFmtId="14" fontId="6" fillId="0" borderId="1" xfId="0" applyNumberFormat="1" applyFont="1" applyBorder="1" applyAlignment="1">
      <alignment vertical="center"/>
    </xf>
    <xf numFmtId="0" fontId="25" fillId="0" borderId="1" xfId="0" applyFont="1" applyFill="1" applyBorder="1" applyAlignment="1">
      <alignment horizontal="left" vertical="center" wrapText="1"/>
    </xf>
    <xf numFmtId="0" fontId="0" fillId="0" borderId="1"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67" fontId="5" fillId="0" borderId="1" xfId="0" applyNumberFormat="1" applyFont="1" applyFill="1" applyBorder="1" applyAlignment="1">
      <alignment horizontal="center" vertical="center"/>
    </xf>
    <xf numFmtId="0" fontId="30" fillId="3" borderId="1" xfId="0" applyFont="1" applyFill="1" applyBorder="1" applyAlignment="1">
      <alignment horizontal="center" vertical="center" wrapText="1"/>
    </xf>
    <xf numFmtId="0" fontId="6" fillId="0" borderId="1" xfId="0" applyFont="1" applyBorder="1" applyAlignment="1">
      <alignment horizontal="center" wrapText="1"/>
    </xf>
    <xf numFmtId="0" fontId="6" fillId="0" borderId="1" xfId="0" applyFont="1" applyBorder="1"/>
    <xf numFmtId="168" fontId="6" fillId="0" borderId="1" xfId="0" applyNumberFormat="1" applyFont="1" applyBorder="1" applyAlignment="1">
      <alignment horizontal="right" vertical="center" wrapText="1"/>
    </xf>
    <xf numFmtId="0" fontId="6" fillId="0" borderId="1" xfId="0" applyFont="1" applyBorder="1" applyAlignment="1">
      <alignment vertical="center" wrapText="1"/>
    </xf>
    <xf numFmtId="14" fontId="6" fillId="2"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xf>
    <xf numFmtId="0" fontId="26" fillId="2" borderId="1" xfId="0" applyFont="1" applyFill="1" applyBorder="1" applyAlignment="1">
      <alignment horizontal="center" vertical="center"/>
    </xf>
    <xf numFmtId="0" fontId="25" fillId="0" borderId="1" xfId="0" applyFont="1" applyFill="1" applyBorder="1" applyAlignment="1">
      <alignment horizontal="center" vertical="center"/>
    </xf>
    <xf numFmtId="168" fontId="6" fillId="2" borderId="1" xfId="0" applyNumberFormat="1" applyFont="1" applyFill="1" applyBorder="1" applyAlignment="1">
      <alignment horizontal="center" vertical="center" wrapText="1"/>
    </xf>
    <xf numFmtId="0" fontId="6" fillId="2" borderId="1" xfId="0" applyFont="1" applyFill="1" applyBorder="1" applyAlignment="1">
      <alignment vertical="center"/>
    </xf>
    <xf numFmtId="167" fontId="6" fillId="2" borderId="15" xfId="0" applyNumberFormat="1" applyFont="1" applyFill="1" applyBorder="1" applyAlignment="1">
      <alignment horizontal="center" vertical="center"/>
    </xf>
    <xf numFmtId="167" fontId="33" fillId="2" borderId="1" xfId="0" applyNumberFormat="1" applyFont="1" applyFill="1" applyBorder="1" applyAlignment="1">
      <alignment horizontal="center" vertical="center"/>
    </xf>
    <xf numFmtId="0" fontId="6" fillId="2" borderId="0" xfId="0" applyFont="1" applyFill="1" applyBorder="1" applyAlignment="1">
      <alignment horizontal="center" vertical="center" wrapText="1"/>
    </xf>
    <xf numFmtId="0" fontId="6" fillId="0" borderId="1" xfId="0" applyFont="1" applyBorder="1" applyAlignment="1">
      <alignment horizontal="center"/>
    </xf>
    <xf numFmtId="167"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167" fontId="6" fillId="0" borderId="1" xfId="0" applyNumberFormat="1" applyFont="1" applyBorder="1" applyAlignment="1">
      <alignment horizontal="center" vertical="center"/>
    </xf>
    <xf numFmtId="168" fontId="6" fillId="0" borderId="1" xfId="0" applyNumberFormat="1" applyFont="1" applyBorder="1" applyAlignment="1">
      <alignment horizontal="right" vertical="center"/>
    </xf>
    <xf numFmtId="0" fontId="5" fillId="0" borderId="1" xfId="0" applyFont="1" applyBorder="1" applyAlignment="1">
      <alignment vertical="center"/>
    </xf>
    <xf numFmtId="168" fontId="5" fillId="0" borderId="1" xfId="0" applyNumberFormat="1" applyFont="1" applyBorder="1" applyAlignment="1">
      <alignment horizontal="right" vertical="center" wrapText="1"/>
    </xf>
    <xf numFmtId="0" fontId="6" fillId="0" borderId="1" xfId="0" applyFont="1" applyBorder="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67" fontId="5" fillId="0" borderId="1" xfId="0" applyNumberFormat="1" applyFont="1" applyFill="1" applyBorder="1" applyAlignment="1">
      <alignment horizontal="center" vertical="center"/>
    </xf>
    <xf numFmtId="0" fontId="5" fillId="0" borderId="1" xfId="0" applyFont="1" applyFill="1" applyBorder="1" applyAlignment="1">
      <alignment vertical="center"/>
    </xf>
    <xf numFmtId="168" fontId="5" fillId="0" borderId="1" xfId="0" applyNumberFormat="1" applyFont="1" applyFill="1" applyBorder="1" applyAlignment="1">
      <alignment horizontal="right" vertical="center"/>
    </xf>
    <xf numFmtId="0" fontId="5"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0" fillId="0" borderId="0" xfId="0" applyBorder="1"/>
    <xf numFmtId="0" fontId="2" fillId="0" borderId="1" xfId="0" applyFont="1" applyBorder="1" applyAlignment="1">
      <alignment horizontal="center"/>
    </xf>
    <xf numFmtId="0" fontId="24" fillId="26" borderId="12" xfId="0" applyFont="1" applyFill="1" applyBorder="1" applyAlignment="1">
      <alignment horizontal="center" vertical="center"/>
    </xf>
    <xf numFmtId="0" fontId="24" fillId="26" borderId="13" xfId="0" applyFont="1" applyFill="1" applyBorder="1" applyAlignment="1">
      <alignment horizontal="center" vertical="center"/>
    </xf>
    <xf numFmtId="0" fontId="24" fillId="26" borderId="1" xfId="0" applyFont="1" applyFill="1" applyBorder="1" applyAlignment="1">
      <alignment horizontal="center" vertical="center"/>
    </xf>
    <xf numFmtId="0" fontId="0" fillId="2" borderId="1" xfId="0" applyFill="1" applyBorder="1"/>
    <xf numFmtId="0" fontId="0" fillId="2" borderId="1" xfId="0" applyFill="1" applyBorder="1" applyAlignment="1">
      <alignment horizontal="center" vertical="center" wrapText="1"/>
    </xf>
    <xf numFmtId="0" fontId="6" fillId="2" borderId="1" xfId="0" applyFont="1" applyFill="1" applyBorder="1" applyAlignment="1">
      <alignment horizontal="left" wrapText="1"/>
    </xf>
    <xf numFmtId="0" fontId="6" fillId="2" borderId="15" xfId="0" applyFont="1" applyFill="1" applyBorder="1" applyAlignment="1">
      <alignment horizontal="center" vertical="center" wrapText="1"/>
    </xf>
    <xf numFmtId="168" fontId="5" fillId="2" borderId="1" xfId="0" applyNumberFormat="1" applyFont="1" applyFill="1" applyBorder="1" applyAlignment="1">
      <alignment horizontal="center" wrapText="1"/>
    </xf>
    <xf numFmtId="168" fontId="6" fillId="2" borderId="1" xfId="0" applyNumberFormat="1" applyFont="1" applyFill="1" applyBorder="1" applyAlignment="1">
      <alignment horizontal="center" wrapText="1"/>
    </xf>
    <xf numFmtId="168" fontId="5" fillId="0" borderId="1" xfId="0" applyNumberFormat="1" applyFont="1" applyFill="1" applyBorder="1" applyAlignment="1">
      <alignment horizontal="center" vertical="center" wrapText="1"/>
    </xf>
  </cellXfs>
  <cellStyles count="143">
    <cellStyle name="20% - Énfasis1 2" xfId="2"/>
    <cellStyle name="20% - Énfasis1 2 2" xfId="3"/>
    <cellStyle name="20% - Énfasis1 2 2 2" xfId="4"/>
    <cellStyle name="20% - Énfasis1 2 3" xfId="5"/>
    <cellStyle name="20% - Énfasis1 2_CONSECUTIVOS" xfId="6"/>
    <cellStyle name="20% - Énfasis2 2" xfId="7"/>
    <cellStyle name="20% - Énfasis2 2 2" xfId="8"/>
    <cellStyle name="20% - Énfasis2 2 2 2" xfId="9"/>
    <cellStyle name="20% - Énfasis2 2 3" xfId="10"/>
    <cellStyle name="20% - Énfasis2 2_CONSECUTIVOS" xfId="11"/>
    <cellStyle name="20% - Énfasis3 2" xfId="12"/>
    <cellStyle name="20% - Énfasis3 2 2" xfId="13"/>
    <cellStyle name="20% - Énfasis3 2 2 2" xfId="14"/>
    <cellStyle name="20% - Énfasis3 2 3" xfId="15"/>
    <cellStyle name="20% - Énfasis3 2_CONSECUTIVOS" xfId="16"/>
    <cellStyle name="20% - Énfasis4 2" xfId="17"/>
    <cellStyle name="20% - Énfasis4 2 2" xfId="18"/>
    <cellStyle name="20% - Énfasis4 2 2 2" xfId="19"/>
    <cellStyle name="20% - Énfasis4 2 3" xfId="20"/>
    <cellStyle name="20% - Énfasis4 2_CONSECUTIVOS" xfId="21"/>
    <cellStyle name="20% - Énfasis5 2" xfId="22"/>
    <cellStyle name="20% - Énfasis5 2 2" xfId="23"/>
    <cellStyle name="20% - Énfasis5 2 2 2" xfId="24"/>
    <cellStyle name="20% - Énfasis5 2 3" xfId="25"/>
    <cellStyle name="20% - Énfasis5 2_CONSECUTIVOS" xfId="26"/>
    <cellStyle name="20% - Énfasis6 2" xfId="27"/>
    <cellStyle name="20% - Énfasis6 2 2" xfId="28"/>
    <cellStyle name="20% - Énfasis6 2 2 2" xfId="29"/>
    <cellStyle name="20% - Énfasis6 2 3" xfId="30"/>
    <cellStyle name="20% - Énfasis6 2_CONSECUTIVOS" xfId="31"/>
    <cellStyle name="40% - Énfasis1 2" xfId="32"/>
    <cellStyle name="40% - Énfasis1 2 2" xfId="33"/>
    <cellStyle name="40% - Énfasis1 2 2 2" xfId="34"/>
    <cellStyle name="40% - Énfasis1 2 3" xfId="35"/>
    <cellStyle name="40% - Énfasis1 2_CONSECUTIVOS" xfId="36"/>
    <cellStyle name="40% - Énfasis2 2" xfId="37"/>
    <cellStyle name="40% - Énfasis2 2 2" xfId="38"/>
    <cellStyle name="40% - Énfasis2 2 2 2" xfId="39"/>
    <cellStyle name="40% - Énfasis2 2 3" xfId="40"/>
    <cellStyle name="40% - Énfasis2 2_CONSECUTIVOS" xfId="41"/>
    <cellStyle name="40% - Énfasis3 2" xfId="42"/>
    <cellStyle name="40% - Énfasis3 2 2" xfId="43"/>
    <cellStyle name="40% - Énfasis3 2 2 2" xfId="44"/>
    <cellStyle name="40% - Énfasis3 2 3" xfId="45"/>
    <cellStyle name="40% - Énfasis3 2_CONSECUTIVOS" xfId="46"/>
    <cellStyle name="40% - Énfasis4 2" xfId="47"/>
    <cellStyle name="40% - Énfasis4 2 2" xfId="48"/>
    <cellStyle name="40% - Énfasis4 2 2 2" xfId="49"/>
    <cellStyle name="40% - Énfasis4 2 3" xfId="50"/>
    <cellStyle name="40% - Énfasis4 2_CONSECUTIVOS" xfId="51"/>
    <cellStyle name="40% - Énfasis5 2" xfId="52"/>
    <cellStyle name="40% - Énfasis5 2 2" xfId="53"/>
    <cellStyle name="40% - Énfasis5 2 2 2" xfId="54"/>
    <cellStyle name="40% - Énfasis5 2 3" xfId="55"/>
    <cellStyle name="40% - Énfasis5 2_CONSECUTIVOS" xfId="56"/>
    <cellStyle name="40% - Énfasis6 2" xfId="57"/>
    <cellStyle name="40% - Énfasis6 2 2" xfId="58"/>
    <cellStyle name="40% - Énfasis6 2 2 2" xfId="59"/>
    <cellStyle name="40% - Énfasis6 2 3" xfId="60"/>
    <cellStyle name="40% - Énfasis6 2_CONSECUTIVOS" xfId="61"/>
    <cellStyle name="60% - Énfasis1 2" xfId="62"/>
    <cellStyle name="60% - Énfasis1 2 2" xfId="63"/>
    <cellStyle name="60% - Énfasis2 2" xfId="64"/>
    <cellStyle name="60% - Énfasis2 2 2" xfId="65"/>
    <cellStyle name="60% - Énfasis3 2" xfId="66"/>
    <cellStyle name="60% - Énfasis3 2 2" xfId="67"/>
    <cellStyle name="60% - Énfasis4 2" xfId="68"/>
    <cellStyle name="60% - Énfasis4 2 2" xfId="69"/>
    <cellStyle name="60% - Énfasis5 2" xfId="70"/>
    <cellStyle name="60% - Énfasis5 2 2" xfId="71"/>
    <cellStyle name="60% - Énfasis6 2" xfId="72"/>
    <cellStyle name="60% - Énfasis6 2 2" xfId="73"/>
    <cellStyle name="Buena 2" xfId="74"/>
    <cellStyle name="Buena 2 2" xfId="75"/>
    <cellStyle name="Cálculo 2" xfId="76"/>
    <cellStyle name="Cálculo 2 2" xfId="77"/>
    <cellStyle name="Celda de comprobación 2" xfId="78"/>
    <cellStyle name="Celda de comprobación 2 2" xfId="79"/>
    <cellStyle name="Celda vinculada 2" xfId="80"/>
    <cellStyle name="Celda vinculada 2 2" xfId="81"/>
    <cellStyle name="Encabezado 4 2" xfId="82"/>
    <cellStyle name="Encabezado 4 2 2" xfId="83"/>
    <cellStyle name="Énfasis1 2" xfId="84"/>
    <cellStyle name="Énfasis1 2 2" xfId="85"/>
    <cellStyle name="Énfasis2 2" xfId="86"/>
    <cellStyle name="Énfasis2 2 2" xfId="87"/>
    <cellStyle name="Énfasis3 2" xfId="88"/>
    <cellStyle name="Énfasis3 2 2" xfId="89"/>
    <cellStyle name="Énfasis4 2" xfId="90"/>
    <cellStyle name="Énfasis4 2 2" xfId="91"/>
    <cellStyle name="Énfasis5 2" xfId="92"/>
    <cellStyle name="Énfasis5 2 2" xfId="93"/>
    <cellStyle name="Énfasis6 2" xfId="94"/>
    <cellStyle name="Énfasis6 2 2" xfId="95"/>
    <cellStyle name="Entrada 2" xfId="96"/>
    <cellStyle name="Entrada 2 2" xfId="97"/>
    <cellStyle name="Entrada 2 2 2" xfId="98"/>
    <cellStyle name="Entrada 2 3" xfId="99"/>
    <cellStyle name="Entrada 2_CONSECUTIVOS" xfId="100"/>
    <cellStyle name="Incorrecto 2" xfId="101"/>
    <cellStyle name="Incorrecto 2 2" xfId="102"/>
    <cellStyle name="Millares [0] 2" xfId="140"/>
    <cellStyle name="Millares 2" xfId="129"/>
    <cellStyle name="Millares 2 2" xfId="132"/>
    <cellStyle name="Millares 2 2 2" xfId="134"/>
    <cellStyle name="Millares 2 2 3" xfId="136"/>
    <cellStyle name="Millares 2 2 4" xfId="139"/>
    <cellStyle name="Millares 2 2 5" xfId="142"/>
    <cellStyle name="Millares 2 3" xfId="131"/>
    <cellStyle name="Millares 2 4" xfId="133"/>
    <cellStyle name="Millares 2 5" xfId="135"/>
    <cellStyle name="Millares 2 6" xfId="138"/>
    <cellStyle name="Millares 2 7" xfId="141"/>
    <cellStyle name="Moneda [0]" xfId="1" builtinId="7"/>
    <cellStyle name="Moneda 2" xfId="130"/>
    <cellStyle name="Moneda 2 2" xfId="137"/>
    <cellStyle name="Neutral 2" xfId="103"/>
    <cellStyle name="Neutral 2 2" xfId="104"/>
    <cellStyle name="Normal" xfId="0" builtinId="0"/>
    <cellStyle name="Notas 2" xfId="105"/>
    <cellStyle name="Notas 2 2" xfId="106"/>
    <cellStyle name="Notas 2 2 2" xfId="107"/>
    <cellStyle name="Notas 2 3" xfId="108"/>
    <cellStyle name="Notas 2_CONSECUTIVOS" xfId="109"/>
    <cellStyle name="Salida 2" xfId="110"/>
    <cellStyle name="Salida 2 2" xfId="111"/>
    <cellStyle name="Texto de advertencia 2" xfId="112"/>
    <cellStyle name="Texto de advertencia 2 2" xfId="113"/>
    <cellStyle name="Texto de advertencia 2 2 2" xfId="114"/>
    <cellStyle name="Texto de advertencia 2 3" xfId="115"/>
    <cellStyle name="Texto de advertencia 2_CONSECUTIVOS" xfId="116"/>
    <cellStyle name="Texto explicativo 2" xfId="117"/>
    <cellStyle name="Texto explicativo 2 2" xfId="118"/>
    <cellStyle name="Título 1 2" xfId="119"/>
    <cellStyle name="Título 1 2 2" xfId="120"/>
    <cellStyle name="Título 2 2" xfId="121"/>
    <cellStyle name="Título 2 2 2" xfId="122"/>
    <cellStyle name="Título 3 2" xfId="123"/>
    <cellStyle name="Título 3 2 2" xfId="124"/>
    <cellStyle name="Título 4" xfId="125"/>
    <cellStyle name="Título 4 2" xfId="126"/>
    <cellStyle name="Total 2" xfId="127"/>
    <cellStyle name="Total 2 2" xfId="128"/>
  </cellStyles>
  <dxfs count="0"/>
  <tableStyles count="0" defaultTableStyle="TableStyleMedium2" defaultPivotStyle="PivotStyleLight16"/>
  <colors>
    <mruColors>
      <color rgb="FFFFCCFF"/>
      <color rgb="FFFF00FF"/>
      <color rgb="FFFFFF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activeCell="AI56" sqref="AI56"/>
    </sheetView>
  </sheetViews>
  <sheetFormatPr baseColWidth="10" defaultRowHeight="15" x14ac:dyDescent="0.25"/>
  <cols>
    <col min="1" max="1" width="30.5703125" customWidth="1"/>
    <col min="2" max="2" width="40.140625" customWidth="1"/>
    <col min="3" max="3" width="30.85546875" customWidth="1"/>
    <col min="4" max="4" width="30.7109375" customWidth="1"/>
    <col min="5" max="5" width="13.140625" customWidth="1"/>
    <col min="6" max="6" width="16.7109375" bestFit="1" customWidth="1"/>
  </cols>
  <sheetData>
    <row r="1" spans="1:3" ht="18.75" x14ac:dyDescent="0.3">
      <c r="A1" s="3" t="s">
        <v>10</v>
      </c>
      <c r="B1" s="6"/>
    </row>
    <row r="2" spans="1:3" ht="18.75" x14ac:dyDescent="0.3">
      <c r="A2" s="2" t="s">
        <v>9</v>
      </c>
      <c r="B2" s="11" t="e">
        <f>VLOOKUP($B$1,#REF!,3,0)</f>
        <v>#REF!</v>
      </c>
    </row>
    <row r="3" spans="1:3" ht="18.75" x14ac:dyDescent="0.3">
      <c r="A3" s="2" t="s">
        <v>17</v>
      </c>
      <c r="B3" s="11" t="e">
        <f>VLOOKUP($B$1,#REF!,10,0)</f>
        <v>#REF!</v>
      </c>
    </row>
    <row r="4" spans="1:3" ht="18.75" x14ac:dyDescent="0.3">
      <c r="A4" s="2" t="s">
        <v>25</v>
      </c>
      <c r="B4" s="11" t="e">
        <f>VLOOKUP($B$1,#REF!,9,0)</f>
        <v>#REF!</v>
      </c>
      <c r="C4" s="7"/>
    </row>
    <row r="5" spans="1:3" ht="18.75" x14ac:dyDescent="0.3">
      <c r="A5" s="2" t="s">
        <v>11</v>
      </c>
      <c r="B5" s="15" t="e">
        <f>VLOOKUP($B$1,#REF!,20,0)</f>
        <v>#REF!</v>
      </c>
      <c r="C5" s="12"/>
    </row>
    <row r="6" spans="1:3" ht="18.75" x14ac:dyDescent="0.3">
      <c r="A6" s="2" t="s">
        <v>12</v>
      </c>
      <c r="B6" s="13" t="e">
        <f>VLOOKUP($B$1,#REF!,21,0)</f>
        <v>#REF!</v>
      </c>
    </row>
    <row r="7" spans="1:3" ht="18.75" x14ac:dyDescent="0.3">
      <c r="A7" s="2" t="s">
        <v>13</v>
      </c>
      <c r="B7" s="15" t="e">
        <f>VLOOKUP($B$1,#REF!,27,0)</f>
        <v>#REF!</v>
      </c>
      <c r="C7" s="1"/>
    </row>
    <row r="8" spans="1:3" ht="18.75" x14ac:dyDescent="0.3">
      <c r="A8" s="2" t="s">
        <v>14</v>
      </c>
      <c r="B8" s="15" t="e">
        <f>VLOOKUP($B$1,#REF!,28,0)</f>
        <v>#REF!</v>
      </c>
      <c r="C8" s="1"/>
    </row>
    <row r="9" spans="1:3" ht="18.75" x14ac:dyDescent="0.3">
      <c r="A9" s="2" t="s">
        <v>15</v>
      </c>
      <c r="B9" s="13" t="e">
        <f>VLOOKUP($B$1,#REF!,29,0)</f>
        <v>#REF!</v>
      </c>
    </row>
    <row r="10" spans="1:3" ht="18.75" x14ac:dyDescent="0.3">
      <c r="A10" s="2" t="s">
        <v>8</v>
      </c>
      <c r="B10" s="17" t="e">
        <f>VLOOKUP($B$1,#REF!,30,0)</f>
        <v>#REF!</v>
      </c>
      <c r="C10" s="16"/>
    </row>
    <row r="11" spans="1:3" ht="18.75" x14ac:dyDescent="0.3">
      <c r="A11" s="2" t="s">
        <v>16</v>
      </c>
      <c r="B11" s="14" t="e">
        <f>VLOOKUP($B$1,#REF!,31,0)</f>
        <v>#REF!</v>
      </c>
    </row>
    <row r="12" spans="1:3" ht="18.75" x14ac:dyDescent="0.3">
      <c r="A12" s="4" t="s">
        <v>24</v>
      </c>
      <c r="B12" s="14"/>
    </row>
    <row r="19" spans="1:6" x14ac:dyDescent="0.25">
      <c r="A19" s="101" t="s">
        <v>23</v>
      </c>
      <c r="B19" s="101"/>
      <c r="C19" s="101"/>
      <c r="D19" s="101"/>
      <c r="E19" s="101"/>
      <c r="F19" s="101"/>
    </row>
    <row r="20" spans="1:6" ht="74.25" customHeight="1" x14ac:dyDescent="0.25">
      <c r="A20" s="8" t="s">
        <v>18</v>
      </c>
      <c r="B20" s="8" t="s">
        <v>4</v>
      </c>
      <c r="C20" s="10" t="s">
        <v>19</v>
      </c>
      <c r="D20" s="10" t="s">
        <v>21</v>
      </c>
      <c r="E20" s="10" t="s">
        <v>22</v>
      </c>
      <c r="F20" s="10" t="s">
        <v>20</v>
      </c>
    </row>
    <row r="21" spans="1:6" x14ac:dyDescent="0.25">
      <c r="A21" s="6"/>
      <c r="B21" s="18"/>
      <c r="C21" s="6"/>
      <c r="D21" s="6"/>
      <c r="E21" s="6"/>
      <c r="F21" s="6"/>
    </row>
    <row r="22" spans="1:6" x14ac:dyDescent="0.25">
      <c r="A22" s="6"/>
      <c r="B22" s="18"/>
      <c r="C22" s="6"/>
      <c r="D22" s="6"/>
      <c r="E22" s="6"/>
      <c r="F22" s="6"/>
    </row>
    <row r="23" spans="1:6" x14ac:dyDescent="0.25">
      <c r="A23" s="6"/>
      <c r="B23" s="18"/>
      <c r="C23" s="6"/>
      <c r="D23" s="6"/>
      <c r="E23" s="6"/>
      <c r="F23" s="6"/>
    </row>
    <row r="24" spans="1:6" x14ac:dyDescent="0.25">
      <c r="A24" s="6"/>
      <c r="B24" s="18"/>
      <c r="C24" s="6"/>
      <c r="D24" s="6"/>
      <c r="E24" s="6"/>
      <c r="F24" s="6"/>
    </row>
    <row r="25" spans="1:6" x14ac:dyDescent="0.25">
      <c r="A25" s="6"/>
      <c r="B25" s="18"/>
      <c r="C25" s="6"/>
      <c r="D25" s="6"/>
      <c r="E25" s="6"/>
      <c r="F25" s="6"/>
    </row>
    <row r="26" spans="1:6" x14ac:dyDescent="0.25">
      <c r="A26" s="6"/>
      <c r="B26" s="18"/>
      <c r="C26" s="6"/>
      <c r="D26" s="6"/>
      <c r="E26" s="6"/>
      <c r="F26" s="6"/>
    </row>
    <row r="27" spans="1:6" x14ac:dyDescent="0.25">
      <c r="A27" s="6"/>
      <c r="B27" s="18"/>
      <c r="C27" s="6"/>
      <c r="D27" s="6"/>
      <c r="E27" s="6"/>
      <c r="F27" s="6"/>
    </row>
    <row r="28" spans="1:6" x14ac:dyDescent="0.25">
      <c r="A28" s="19"/>
      <c r="B28" s="18"/>
      <c r="C28" s="6"/>
      <c r="D28" s="6"/>
      <c r="E28" s="6"/>
      <c r="F28" s="6"/>
    </row>
    <row r="29" spans="1:6" x14ac:dyDescent="0.25">
      <c r="A29" s="6"/>
      <c r="B29" s="9"/>
      <c r="C29" s="6"/>
      <c r="D29" s="6"/>
      <c r="E29" s="6"/>
      <c r="F29" s="6"/>
    </row>
    <row r="30" spans="1:6" x14ac:dyDescent="0.25">
      <c r="A30" s="1"/>
      <c r="B30" s="5"/>
      <c r="C30" s="1"/>
      <c r="D30" s="1"/>
      <c r="E30" s="1"/>
      <c r="F30" s="1"/>
    </row>
    <row r="31" spans="1:6" x14ac:dyDescent="0.25">
      <c r="A31" s="1"/>
      <c r="B31" s="5"/>
      <c r="C31" s="1"/>
      <c r="D31" s="1"/>
      <c r="E31" s="1"/>
      <c r="F31" s="1"/>
    </row>
  </sheetData>
  <mergeCells count="1">
    <mergeCell ref="A19:F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4"/>
  <sheetViews>
    <sheetView tabSelected="1" topLeftCell="A46" workbookViewId="0">
      <pane xSplit="1" topLeftCell="E1" activePane="topRight" state="frozen"/>
      <selection activeCell="A234" sqref="A234"/>
      <selection pane="topRight" activeCell="A3" sqref="A3"/>
    </sheetView>
  </sheetViews>
  <sheetFormatPr baseColWidth="10" defaultRowHeight="15" x14ac:dyDescent="0.25"/>
  <cols>
    <col min="1" max="1" width="14.42578125" customWidth="1"/>
    <col min="2" max="2" width="25.28515625" customWidth="1"/>
    <col min="3" max="3" width="32.42578125" customWidth="1"/>
    <col min="4" max="4" width="16.28515625" customWidth="1"/>
    <col min="5" max="5" width="52" customWidth="1"/>
    <col min="6" max="6" width="16" customWidth="1"/>
    <col min="7" max="7" width="19.7109375" customWidth="1"/>
    <col min="8" max="8" width="22.140625" customWidth="1"/>
    <col min="9" max="9" width="31.5703125" customWidth="1"/>
    <col min="10" max="10" width="11.42578125" customWidth="1"/>
  </cols>
  <sheetData>
    <row r="1" spans="1:14" ht="60" customHeight="1" x14ac:dyDescent="0.25">
      <c r="A1" s="102" t="s">
        <v>422</v>
      </c>
      <c r="B1" s="103"/>
      <c r="C1" s="103"/>
      <c r="D1" s="103"/>
      <c r="E1" s="103"/>
      <c r="F1" s="103"/>
      <c r="G1" s="103"/>
      <c r="H1" s="103"/>
      <c r="I1" s="103"/>
      <c r="J1" s="103"/>
      <c r="K1" s="103"/>
      <c r="L1" s="103"/>
      <c r="M1" s="103"/>
      <c r="N1" s="41" t="s">
        <v>193</v>
      </c>
    </row>
    <row r="2" spans="1:14" ht="60" customHeight="1" x14ac:dyDescent="0.25">
      <c r="A2" s="42" t="s">
        <v>0</v>
      </c>
      <c r="B2" s="42" t="s">
        <v>5</v>
      </c>
      <c r="C2" s="42" t="s">
        <v>1</v>
      </c>
      <c r="D2" s="42" t="s">
        <v>6</v>
      </c>
      <c r="E2" s="42" t="s">
        <v>27</v>
      </c>
      <c r="F2" s="42" t="s">
        <v>28</v>
      </c>
      <c r="G2" s="42" t="s">
        <v>7</v>
      </c>
      <c r="H2" s="42" t="s">
        <v>26</v>
      </c>
      <c r="I2" s="42" t="s">
        <v>31</v>
      </c>
      <c r="J2" s="42" t="s">
        <v>30</v>
      </c>
      <c r="K2" s="42" t="s">
        <v>2</v>
      </c>
      <c r="L2" s="42" t="s">
        <v>3</v>
      </c>
      <c r="M2" s="43" t="s">
        <v>29</v>
      </c>
      <c r="N2" s="44">
        <v>43555</v>
      </c>
    </row>
    <row r="3" spans="1:14" s="54" customFormat="1" ht="169.5" customHeight="1" x14ac:dyDescent="0.25">
      <c r="A3" s="21" t="s">
        <v>393</v>
      </c>
      <c r="B3" s="21" t="s">
        <v>243</v>
      </c>
      <c r="C3" s="25" t="s">
        <v>261</v>
      </c>
      <c r="D3" s="26" t="s">
        <v>262</v>
      </c>
      <c r="E3" s="27" t="s">
        <v>260</v>
      </c>
      <c r="F3" s="28">
        <v>42331</v>
      </c>
      <c r="G3" s="30">
        <v>21084622326</v>
      </c>
      <c r="H3" s="21" t="s">
        <v>421</v>
      </c>
      <c r="I3" s="21" t="s">
        <v>419</v>
      </c>
      <c r="J3" s="45" t="s">
        <v>420</v>
      </c>
      <c r="K3" s="28">
        <v>41920</v>
      </c>
      <c r="L3" s="28">
        <v>43738</v>
      </c>
      <c r="M3" s="45" t="str">
        <f>IF((ROUND((($N$2-$K3)/(EDATE($L3,0)-$K3)*100),2))&gt;100,"100%",CONCATENATE((ROUND((($N$2-$K3)/(EDATE($L3,0)-$K3)*100),0)),"%"))</f>
        <v>90%</v>
      </c>
      <c r="N3" s="46"/>
    </row>
    <row r="4" spans="1:14" s="54" customFormat="1" ht="60" customHeight="1" x14ac:dyDescent="0.25">
      <c r="A4" s="22" t="s">
        <v>196</v>
      </c>
      <c r="B4" s="20" t="s">
        <v>197</v>
      </c>
      <c r="C4" s="21" t="s">
        <v>198</v>
      </c>
      <c r="D4" s="26" t="s">
        <v>199</v>
      </c>
      <c r="E4" s="32" t="s">
        <v>200</v>
      </c>
      <c r="F4" s="31">
        <v>42759</v>
      </c>
      <c r="G4" s="22">
        <v>0</v>
      </c>
      <c r="H4" s="22" t="s">
        <v>201</v>
      </c>
      <c r="I4" s="22"/>
      <c r="J4" s="22"/>
      <c r="K4" s="28">
        <v>42759</v>
      </c>
      <c r="L4" s="28">
        <v>44584</v>
      </c>
      <c r="M4" s="45" t="str">
        <f t="shared" ref="M4:M22" si="0">IF((ROUND((($N$2-$K4)/(EDATE($L4,0)-$K4)*100),2))&gt;100,"100%",CONCATENATE((ROUND((($N$2-$K4)/(EDATE($L4,0)-$K4)*100),0)),"%"))</f>
        <v>44%</v>
      </c>
      <c r="N4" s="48"/>
    </row>
    <row r="5" spans="1:14" s="54" customFormat="1" ht="60" customHeight="1" x14ac:dyDescent="0.25">
      <c r="A5" s="26" t="s">
        <v>205</v>
      </c>
      <c r="B5" s="20" t="s">
        <v>203</v>
      </c>
      <c r="C5" s="20" t="s">
        <v>206</v>
      </c>
      <c r="D5" s="26" t="s">
        <v>207</v>
      </c>
      <c r="E5" s="33" t="s">
        <v>208</v>
      </c>
      <c r="F5" s="28">
        <v>42773</v>
      </c>
      <c r="G5" s="30">
        <v>0</v>
      </c>
      <c r="H5" s="26" t="s">
        <v>201</v>
      </c>
      <c r="I5" s="22"/>
      <c r="J5" s="22"/>
      <c r="K5" s="28">
        <v>42773</v>
      </c>
      <c r="L5" s="28">
        <v>44598</v>
      </c>
      <c r="M5" s="45" t="str">
        <f t="shared" si="0"/>
        <v>43%</v>
      </c>
      <c r="N5" s="48"/>
    </row>
    <row r="6" spans="1:14" s="54" customFormat="1" ht="60" customHeight="1" x14ac:dyDescent="0.25">
      <c r="A6" s="26" t="s">
        <v>209</v>
      </c>
      <c r="B6" s="20" t="s">
        <v>203</v>
      </c>
      <c r="C6" s="20" t="s">
        <v>210</v>
      </c>
      <c r="D6" s="26" t="s">
        <v>211</v>
      </c>
      <c r="E6" s="29" t="s">
        <v>212</v>
      </c>
      <c r="F6" s="28">
        <v>42789</v>
      </c>
      <c r="G6" s="30">
        <v>0</v>
      </c>
      <c r="H6" s="20" t="s">
        <v>201</v>
      </c>
      <c r="I6" s="49"/>
      <c r="J6" s="49"/>
      <c r="K6" s="28">
        <v>42795</v>
      </c>
      <c r="L6" s="28">
        <v>44621</v>
      </c>
      <c r="M6" s="45" t="str">
        <f t="shared" si="0"/>
        <v>42%</v>
      </c>
      <c r="N6" s="48"/>
    </row>
    <row r="7" spans="1:14" s="54" customFormat="1" ht="60" customHeight="1" x14ac:dyDescent="0.25">
      <c r="A7" s="71" t="s">
        <v>222</v>
      </c>
      <c r="B7" s="20" t="s">
        <v>203</v>
      </c>
      <c r="C7" s="20" t="s">
        <v>223</v>
      </c>
      <c r="D7" s="26" t="s">
        <v>224</v>
      </c>
      <c r="E7" s="29" t="s">
        <v>225</v>
      </c>
      <c r="F7" s="28">
        <v>42865</v>
      </c>
      <c r="G7" s="36">
        <v>0</v>
      </c>
      <c r="H7" s="20" t="s">
        <v>201</v>
      </c>
      <c r="I7" s="21"/>
      <c r="J7" s="21"/>
      <c r="K7" s="28">
        <v>42866</v>
      </c>
      <c r="L7" s="28">
        <v>44691</v>
      </c>
      <c r="M7" s="45" t="str">
        <f t="shared" si="0"/>
        <v>38%</v>
      </c>
      <c r="N7" s="48"/>
    </row>
    <row r="8" spans="1:14" s="54" customFormat="1" ht="60" customHeight="1" x14ac:dyDescent="0.25">
      <c r="A8" s="20" t="s">
        <v>228</v>
      </c>
      <c r="B8" s="21" t="s">
        <v>195</v>
      </c>
      <c r="C8" s="20" t="s">
        <v>229</v>
      </c>
      <c r="D8" s="26" t="s">
        <v>230</v>
      </c>
      <c r="E8" s="29" t="s">
        <v>231</v>
      </c>
      <c r="F8" s="28">
        <v>42902</v>
      </c>
      <c r="G8" s="50">
        <v>0</v>
      </c>
      <c r="H8" s="20" t="s">
        <v>232</v>
      </c>
      <c r="I8" s="22"/>
      <c r="J8" s="22"/>
      <c r="K8" s="28">
        <v>42906</v>
      </c>
      <c r="L8" s="28">
        <v>43818</v>
      </c>
      <c r="M8" s="45" t="str">
        <f t="shared" si="0"/>
        <v>71%</v>
      </c>
      <c r="N8" s="48"/>
    </row>
    <row r="9" spans="1:14" s="54" customFormat="1" ht="60" customHeight="1" x14ac:dyDescent="0.25">
      <c r="A9" s="21" t="s">
        <v>233</v>
      </c>
      <c r="B9" s="20" t="s">
        <v>203</v>
      </c>
      <c r="C9" s="21" t="s">
        <v>234</v>
      </c>
      <c r="D9" s="26" t="s">
        <v>235</v>
      </c>
      <c r="E9" s="35" t="s">
        <v>236</v>
      </c>
      <c r="F9" s="31">
        <v>42908</v>
      </c>
      <c r="G9" s="50"/>
      <c r="H9" s="20" t="s">
        <v>201</v>
      </c>
      <c r="I9" s="21"/>
      <c r="J9" s="21"/>
      <c r="K9" s="28">
        <v>42909</v>
      </c>
      <c r="L9" s="28">
        <v>44734</v>
      </c>
      <c r="M9" s="45" t="str">
        <f t="shared" si="0"/>
        <v>35%</v>
      </c>
      <c r="N9" s="48"/>
    </row>
    <row r="10" spans="1:14" s="54" customFormat="1" ht="60" customHeight="1" x14ac:dyDescent="0.25">
      <c r="A10" s="21" t="s">
        <v>239</v>
      </c>
      <c r="B10" s="20" t="s">
        <v>203</v>
      </c>
      <c r="C10" s="21" t="s">
        <v>240</v>
      </c>
      <c r="D10" s="49"/>
      <c r="E10" s="23" t="s">
        <v>241</v>
      </c>
      <c r="F10" s="31">
        <v>42915</v>
      </c>
      <c r="G10" s="36">
        <v>0</v>
      </c>
      <c r="H10" s="21" t="s">
        <v>201</v>
      </c>
      <c r="I10" s="49"/>
      <c r="J10" s="49"/>
      <c r="K10" s="31">
        <v>42915</v>
      </c>
      <c r="L10" s="31">
        <v>44741</v>
      </c>
      <c r="M10" s="45" t="str">
        <f t="shared" si="0"/>
        <v>35%</v>
      </c>
      <c r="N10" s="48"/>
    </row>
    <row r="11" spans="1:14" s="54" customFormat="1" ht="93" customHeight="1" x14ac:dyDescent="0.25">
      <c r="A11" s="26" t="s">
        <v>32</v>
      </c>
      <c r="B11" s="22" t="s">
        <v>220</v>
      </c>
      <c r="C11" s="20" t="s">
        <v>70</v>
      </c>
      <c r="D11" s="26" t="s">
        <v>183</v>
      </c>
      <c r="E11" s="39" t="s">
        <v>157</v>
      </c>
      <c r="F11" s="40">
        <v>43116</v>
      </c>
      <c r="G11" s="37">
        <v>19250000</v>
      </c>
      <c r="H11" s="26" t="s">
        <v>175</v>
      </c>
      <c r="I11" s="21" t="s">
        <v>1134</v>
      </c>
      <c r="J11" s="21" t="s">
        <v>392</v>
      </c>
      <c r="K11" s="40">
        <v>43116</v>
      </c>
      <c r="L11" s="24">
        <v>43616</v>
      </c>
      <c r="M11" s="53" t="str">
        <f t="shared" si="0"/>
        <v>88%</v>
      </c>
      <c r="N11" s="48"/>
    </row>
    <row r="12" spans="1:14" s="54" customFormat="1" ht="60" customHeight="1" x14ac:dyDescent="0.25">
      <c r="A12" s="26" t="s">
        <v>33</v>
      </c>
      <c r="B12" s="21" t="s">
        <v>194</v>
      </c>
      <c r="C12" s="20" t="s">
        <v>92</v>
      </c>
      <c r="D12" s="26" t="s">
        <v>184</v>
      </c>
      <c r="E12" s="29" t="s">
        <v>158</v>
      </c>
      <c r="F12" s="40">
        <v>43119</v>
      </c>
      <c r="G12" s="37">
        <v>2627732534</v>
      </c>
      <c r="H12" s="26" t="s">
        <v>177</v>
      </c>
      <c r="I12" s="21" t="s">
        <v>409</v>
      </c>
      <c r="J12" s="21" t="s">
        <v>410</v>
      </c>
      <c r="K12" s="40">
        <v>43122</v>
      </c>
      <c r="L12" s="24">
        <v>43496</v>
      </c>
      <c r="M12" s="53" t="str">
        <f t="shared" si="0"/>
        <v>100%</v>
      </c>
      <c r="N12" s="48"/>
    </row>
    <row r="13" spans="1:14" s="54" customFormat="1" ht="60" customHeight="1" x14ac:dyDescent="0.25">
      <c r="A13" s="26" t="s">
        <v>34</v>
      </c>
      <c r="B13" s="20" t="s">
        <v>218</v>
      </c>
      <c r="C13" s="20" t="s">
        <v>99</v>
      </c>
      <c r="D13" s="26" t="s">
        <v>185</v>
      </c>
      <c r="E13" s="29" t="s">
        <v>159</v>
      </c>
      <c r="F13" s="40">
        <v>43122</v>
      </c>
      <c r="G13" s="37">
        <v>12600000</v>
      </c>
      <c r="H13" s="26" t="s">
        <v>173</v>
      </c>
      <c r="I13" s="21" t="s">
        <v>398</v>
      </c>
      <c r="J13" s="21" t="s">
        <v>399</v>
      </c>
      <c r="K13" s="40">
        <v>43123</v>
      </c>
      <c r="L13" s="24">
        <v>43511</v>
      </c>
      <c r="M13" s="53" t="str">
        <f t="shared" si="0"/>
        <v>100%</v>
      </c>
      <c r="N13" s="48"/>
    </row>
    <row r="14" spans="1:14" s="54" customFormat="1" ht="60" customHeight="1" x14ac:dyDescent="0.25">
      <c r="A14" s="26" t="s">
        <v>35</v>
      </c>
      <c r="B14" s="21" t="s">
        <v>242</v>
      </c>
      <c r="C14" s="20" t="s">
        <v>100</v>
      </c>
      <c r="D14" s="22" t="s">
        <v>186</v>
      </c>
      <c r="E14" s="29" t="s">
        <v>160</v>
      </c>
      <c r="F14" s="40">
        <v>43122</v>
      </c>
      <c r="G14" s="37">
        <v>1373260000</v>
      </c>
      <c r="H14" s="26" t="s">
        <v>178</v>
      </c>
      <c r="I14" s="21" t="s">
        <v>411</v>
      </c>
      <c r="J14" s="22" t="s">
        <v>412</v>
      </c>
      <c r="K14" s="31">
        <v>43122</v>
      </c>
      <c r="L14" s="31">
        <v>43496</v>
      </c>
      <c r="M14" s="53" t="str">
        <f t="shared" si="0"/>
        <v>100%</v>
      </c>
      <c r="N14" s="48"/>
    </row>
    <row r="15" spans="1:14" s="54" customFormat="1" ht="60" customHeight="1" x14ac:dyDescent="0.25">
      <c r="A15" s="26" t="s">
        <v>36</v>
      </c>
      <c r="B15" s="21" t="s">
        <v>242</v>
      </c>
      <c r="C15" s="20" t="s">
        <v>108</v>
      </c>
      <c r="D15" s="22" t="s">
        <v>187</v>
      </c>
      <c r="E15" s="29" t="s">
        <v>162</v>
      </c>
      <c r="F15" s="40">
        <v>43124</v>
      </c>
      <c r="G15" s="37">
        <v>1009997863</v>
      </c>
      <c r="H15" s="26" t="s">
        <v>175</v>
      </c>
      <c r="I15" s="21" t="s">
        <v>400</v>
      </c>
      <c r="J15" s="22" t="s">
        <v>361</v>
      </c>
      <c r="K15" s="31">
        <v>43124</v>
      </c>
      <c r="L15" s="31">
        <v>43496</v>
      </c>
      <c r="M15" s="53" t="str">
        <f t="shared" si="0"/>
        <v>100%</v>
      </c>
      <c r="N15" s="48"/>
    </row>
    <row r="16" spans="1:14" s="54" customFormat="1" ht="60" customHeight="1" x14ac:dyDescent="0.25">
      <c r="A16" s="26" t="s">
        <v>37</v>
      </c>
      <c r="B16" s="21" t="s">
        <v>194</v>
      </c>
      <c r="C16" s="20" t="s">
        <v>120</v>
      </c>
      <c r="D16" s="26" t="s">
        <v>188</v>
      </c>
      <c r="E16" s="29" t="s">
        <v>163</v>
      </c>
      <c r="F16" s="40">
        <v>43126</v>
      </c>
      <c r="G16" s="37">
        <v>797000000</v>
      </c>
      <c r="H16" s="26" t="s">
        <v>177</v>
      </c>
      <c r="I16" s="21" t="s">
        <v>417</v>
      </c>
      <c r="J16" s="21" t="s">
        <v>418</v>
      </c>
      <c r="K16" s="40">
        <v>43132</v>
      </c>
      <c r="L16" s="24">
        <v>43496</v>
      </c>
      <c r="M16" s="53" t="str">
        <f t="shared" si="0"/>
        <v>100%</v>
      </c>
      <c r="N16" s="48"/>
    </row>
    <row r="17" spans="1:14" s="54" customFormat="1" ht="60" customHeight="1" x14ac:dyDescent="0.25">
      <c r="A17" s="22" t="s">
        <v>38</v>
      </c>
      <c r="B17" s="21" t="s">
        <v>194</v>
      </c>
      <c r="C17" s="21" t="s">
        <v>62</v>
      </c>
      <c r="D17" s="22" t="s">
        <v>182</v>
      </c>
      <c r="E17" s="32" t="s">
        <v>164</v>
      </c>
      <c r="F17" s="24">
        <v>43126</v>
      </c>
      <c r="G17" s="36">
        <v>739989362</v>
      </c>
      <c r="H17" s="22" t="s">
        <v>177</v>
      </c>
      <c r="I17" s="21" t="s">
        <v>414</v>
      </c>
      <c r="J17" s="22" t="s">
        <v>402</v>
      </c>
      <c r="K17" s="24">
        <v>43132</v>
      </c>
      <c r="L17" s="24">
        <v>43496</v>
      </c>
      <c r="M17" s="53" t="str">
        <f t="shared" si="0"/>
        <v>100%</v>
      </c>
      <c r="N17" s="48"/>
    </row>
    <row r="18" spans="1:14" s="54" customFormat="1" ht="60" customHeight="1" x14ac:dyDescent="0.25">
      <c r="A18" s="22" t="s">
        <v>39</v>
      </c>
      <c r="B18" s="22" t="s">
        <v>264</v>
      </c>
      <c r="C18" s="21" t="s">
        <v>130</v>
      </c>
      <c r="D18" s="22" t="s">
        <v>189</v>
      </c>
      <c r="E18" s="32" t="s">
        <v>165</v>
      </c>
      <c r="F18" s="24">
        <v>43126</v>
      </c>
      <c r="G18" s="36">
        <v>2683081083</v>
      </c>
      <c r="H18" s="22" t="s">
        <v>177</v>
      </c>
      <c r="I18" s="21" t="s">
        <v>403</v>
      </c>
      <c r="J18" s="22" t="s">
        <v>402</v>
      </c>
      <c r="K18" s="31">
        <v>43132</v>
      </c>
      <c r="L18" s="31">
        <v>43496</v>
      </c>
      <c r="M18" s="53" t="str">
        <f t="shared" si="0"/>
        <v>100%</v>
      </c>
      <c r="N18" s="48"/>
    </row>
    <row r="19" spans="1:14" s="54" customFormat="1" ht="60" customHeight="1" x14ac:dyDescent="0.25">
      <c r="A19" s="22" t="s">
        <v>40</v>
      </c>
      <c r="B19" s="22" t="s">
        <v>264</v>
      </c>
      <c r="C19" s="21" t="s">
        <v>130</v>
      </c>
      <c r="D19" s="22" t="s">
        <v>189</v>
      </c>
      <c r="E19" s="32" t="s">
        <v>166</v>
      </c>
      <c r="F19" s="24">
        <v>43126</v>
      </c>
      <c r="G19" s="36">
        <v>781413844</v>
      </c>
      <c r="H19" s="22" t="s">
        <v>177</v>
      </c>
      <c r="I19" s="21" t="s">
        <v>401</v>
      </c>
      <c r="J19" s="22" t="s">
        <v>402</v>
      </c>
      <c r="K19" s="24">
        <v>43132</v>
      </c>
      <c r="L19" s="24">
        <v>43496</v>
      </c>
      <c r="M19" s="53" t="str">
        <f t="shared" si="0"/>
        <v>100%</v>
      </c>
      <c r="N19" s="48"/>
    </row>
    <row r="20" spans="1:14" s="54" customFormat="1" ht="60" customHeight="1" x14ac:dyDescent="0.25">
      <c r="A20" s="22" t="s">
        <v>41</v>
      </c>
      <c r="B20" s="20" t="s">
        <v>197</v>
      </c>
      <c r="C20" s="21" t="s">
        <v>145</v>
      </c>
      <c r="D20" s="22" t="s">
        <v>191</v>
      </c>
      <c r="E20" s="32" t="s">
        <v>167</v>
      </c>
      <c r="F20" s="24">
        <v>43126</v>
      </c>
      <c r="G20" s="55" t="s">
        <v>171</v>
      </c>
      <c r="H20" s="22" t="s">
        <v>172</v>
      </c>
      <c r="I20" s="22"/>
      <c r="J20" s="22"/>
      <c r="K20" s="24">
        <v>43126</v>
      </c>
      <c r="L20" s="24">
        <v>43490</v>
      </c>
      <c r="M20" s="53" t="str">
        <f t="shared" si="0"/>
        <v>100%</v>
      </c>
      <c r="N20" s="48"/>
    </row>
    <row r="21" spans="1:14" s="54" customFormat="1" ht="60" customHeight="1" x14ac:dyDescent="0.25">
      <c r="A21" s="26" t="s">
        <v>42</v>
      </c>
      <c r="B21" s="21" t="s">
        <v>218</v>
      </c>
      <c r="C21" s="20" t="s">
        <v>146</v>
      </c>
      <c r="D21" s="26" t="s">
        <v>192</v>
      </c>
      <c r="E21" s="35" t="s">
        <v>168</v>
      </c>
      <c r="F21" s="40">
        <v>43158</v>
      </c>
      <c r="G21" s="55">
        <v>611900000</v>
      </c>
      <c r="H21" s="26" t="s">
        <v>176</v>
      </c>
      <c r="I21" s="21" t="s">
        <v>413</v>
      </c>
      <c r="J21" s="22" t="s">
        <v>406</v>
      </c>
      <c r="K21" s="40">
        <v>43160</v>
      </c>
      <c r="L21" s="24">
        <v>43555</v>
      </c>
      <c r="M21" s="53" t="str">
        <f t="shared" si="0"/>
        <v>100%</v>
      </c>
      <c r="N21" s="48"/>
    </row>
    <row r="22" spans="1:14" s="54" customFormat="1" ht="60" customHeight="1" x14ac:dyDescent="0.25">
      <c r="A22" s="26" t="s">
        <v>43</v>
      </c>
      <c r="B22" s="21" t="s">
        <v>219</v>
      </c>
      <c r="C22" s="20" t="s">
        <v>135</v>
      </c>
      <c r="D22" s="22" t="s">
        <v>190</v>
      </c>
      <c r="E22" s="35" t="s">
        <v>169</v>
      </c>
      <c r="F22" s="40">
        <v>43159</v>
      </c>
      <c r="G22" s="55">
        <v>7955268904</v>
      </c>
      <c r="H22" s="26" t="s">
        <v>176</v>
      </c>
      <c r="I22" s="21" t="s">
        <v>405</v>
      </c>
      <c r="J22" s="22" t="s">
        <v>406</v>
      </c>
      <c r="K22" s="31">
        <v>43160</v>
      </c>
      <c r="L22" s="31">
        <v>43555</v>
      </c>
      <c r="M22" s="53" t="str">
        <f t="shared" si="0"/>
        <v>100%</v>
      </c>
      <c r="N22" s="48"/>
    </row>
    <row r="23" spans="1:14" s="54" customFormat="1" ht="68.25" customHeight="1" x14ac:dyDescent="0.25">
      <c r="A23" s="26" t="s">
        <v>265</v>
      </c>
      <c r="B23" s="21" t="s">
        <v>257</v>
      </c>
      <c r="C23" s="20" t="s">
        <v>287</v>
      </c>
      <c r="D23" s="22" t="s">
        <v>213</v>
      </c>
      <c r="E23" s="35" t="s">
        <v>272</v>
      </c>
      <c r="F23" s="40">
        <v>43203</v>
      </c>
      <c r="G23" s="55">
        <v>6562606662</v>
      </c>
      <c r="H23" s="20" t="s">
        <v>297</v>
      </c>
      <c r="I23" s="38" t="s">
        <v>1138</v>
      </c>
      <c r="J23" s="21" t="s">
        <v>1133</v>
      </c>
      <c r="K23" s="31">
        <v>43206</v>
      </c>
      <c r="L23" s="31">
        <v>43562</v>
      </c>
      <c r="M23" s="22" t="str">
        <f>IF((ROUND((($N$2-$K23)/(EDATE($L23,0)-$K23)*100),2))&gt;100,"100%",CONCATENATE((ROUND((($N$2-$K23)/(EDATE($L23,0)-$K23)*100),0)),"%"))</f>
        <v>98%</v>
      </c>
      <c r="N23" s="48"/>
    </row>
    <row r="24" spans="1:14" s="54" customFormat="1" ht="72" customHeight="1" x14ac:dyDescent="0.25">
      <c r="A24" s="26" t="s">
        <v>266</v>
      </c>
      <c r="B24" s="21" t="s">
        <v>257</v>
      </c>
      <c r="C24" s="20" t="s">
        <v>288</v>
      </c>
      <c r="D24" s="22" t="s">
        <v>281</v>
      </c>
      <c r="E24" s="23" t="s">
        <v>273</v>
      </c>
      <c r="F24" s="40">
        <v>43216</v>
      </c>
      <c r="G24" s="55">
        <v>2000000000</v>
      </c>
      <c r="H24" s="20" t="s">
        <v>179</v>
      </c>
      <c r="I24" s="21" t="s">
        <v>1139</v>
      </c>
      <c r="J24" s="21" t="s">
        <v>402</v>
      </c>
      <c r="K24" s="40">
        <v>43221</v>
      </c>
      <c r="L24" s="40">
        <v>43585</v>
      </c>
      <c r="M24" s="22" t="str">
        <f t="shared" ref="M24:M51" si="1">IF((ROUND((($N$2-$K24)/(EDATE($L24,0)-$K24)*100),2))&gt;100,"100%",CONCATENATE((ROUND((($N$2-$K24)/(EDATE($L24,0)-$K24)*100),0)),"%"))</f>
        <v>92%</v>
      </c>
      <c r="N24" s="48"/>
    </row>
    <row r="25" spans="1:14" s="54" customFormat="1" ht="60" customHeight="1" x14ac:dyDescent="0.25">
      <c r="A25" s="26" t="s">
        <v>267</v>
      </c>
      <c r="B25" s="20" t="s">
        <v>197</v>
      </c>
      <c r="C25" s="20" t="s">
        <v>289</v>
      </c>
      <c r="D25" s="22" t="s">
        <v>214</v>
      </c>
      <c r="E25" s="23" t="s">
        <v>274</v>
      </c>
      <c r="F25" s="40">
        <v>43216</v>
      </c>
      <c r="G25" s="55">
        <v>1838812105</v>
      </c>
      <c r="H25" s="20" t="s">
        <v>179</v>
      </c>
      <c r="I25" s="21" t="s">
        <v>1136</v>
      </c>
      <c r="J25" s="21" t="s">
        <v>1137</v>
      </c>
      <c r="K25" s="40">
        <v>43222</v>
      </c>
      <c r="L25" s="40">
        <v>43585</v>
      </c>
      <c r="M25" s="22" t="str">
        <f t="shared" si="1"/>
        <v>92%</v>
      </c>
      <c r="N25" s="48"/>
    </row>
    <row r="26" spans="1:14" s="54" customFormat="1" ht="60" customHeight="1" x14ac:dyDescent="0.25">
      <c r="A26" s="26" t="s">
        <v>268</v>
      </c>
      <c r="B26" s="21" t="s">
        <v>194</v>
      </c>
      <c r="C26" s="20" t="s">
        <v>291</v>
      </c>
      <c r="D26" s="22" t="s">
        <v>283</v>
      </c>
      <c r="E26" s="23" t="s">
        <v>275</v>
      </c>
      <c r="F26" s="40">
        <v>43250</v>
      </c>
      <c r="G26" s="55">
        <v>498532927</v>
      </c>
      <c r="H26" s="20" t="s">
        <v>181</v>
      </c>
      <c r="I26" s="21" t="s">
        <v>404</v>
      </c>
      <c r="J26" s="22" t="s">
        <v>360</v>
      </c>
      <c r="K26" s="40">
        <v>43252</v>
      </c>
      <c r="L26" s="40">
        <v>43555</v>
      </c>
      <c r="M26" s="22" t="str">
        <f t="shared" si="1"/>
        <v>100%</v>
      </c>
      <c r="N26" s="48"/>
    </row>
    <row r="27" spans="1:14" s="54" customFormat="1" ht="60" customHeight="1" x14ac:dyDescent="0.25">
      <c r="A27" s="26" t="s">
        <v>269</v>
      </c>
      <c r="B27" s="21" t="s">
        <v>243</v>
      </c>
      <c r="C27" s="20" t="s">
        <v>292</v>
      </c>
      <c r="D27" s="20" t="s">
        <v>284</v>
      </c>
      <c r="E27" s="23" t="s">
        <v>276</v>
      </c>
      <c r="F27" s="40">
        <v>43271</v>
      </c>
      <c r="G27" s="55">
        <v>610616933</v>
      </c>
      <c r="H27" s="20" t="s">
        <v>298</v>
      </c>
      <c r="I27" s="47" t="s">
        <v>394</v>
      </c>
      <c r="J27" s="20" t="s">
        <v>395</v>
      </c>
      <c r="K27" s="40">
        <v>43272</v>
      </c>
      <c r="L27" s="40">
        <v>43495</v>
      </c>
      <c r="M27" s="22" t="str">
        <f t="shared" si="1"/>
        <v>100%</v>
      </c>
      <c r="N27" s="48"/>
    </row>
    <row r="28" spans="1:14" s="54" customFormat="1" ht="60" customHeight="1" x14ac:dyDescent="0.25">
      <c r="A28" s="26" t="s">
        <v>270</v>
      </c>
      <c r="B28" s="21" t="s">
        <v>243</v>
      </c>
      <c r="C28" s="20" t="s">
        <v>293</v>
      </c>
      <c r="D28" s="26" t="s">
        <v>285</v>
      </c>
      <c r="E28" s="23" t="s">
        <v>277</v>
      </c>
      <c r="F28" s="40">
        <v>43271</v>
      </c>
      <c r="G28" s="55">
        <v>6488517615</v>
      </c>
      <c r="H28" s="20" t="s">
        <v>173</v>
      </c>
      <c r="I28" s="47" t="s">
        <v>396</v>
      </c>
      <c r="J28" s="21" t="s">
        <v>397</v>
      </c>
      <c r="K28" s="40">
        <v>43272</v>
      </c>
      <c r="L28" s="40">
        <v>43485</v>
      </c>
      <c r="M28" s="22" t="str">
        <f t="shared" si="1"/>
        <v>100%</v>
      </c>
      <c r="N28" s="48"/>
    </row>
    <row r="29" spans="1:14" s="54" customFormat="1" ht="60" customHeight="1" x14ac:dyDescent="0.25">
      <c r="A29" s="72" t="s">
        <v>271</v>
      </c>
      <c r="B29" s="20" t="s">
        <v>197</v>
      </c>
      <c r="C29" s="20" t="s">
        <v>294</v>
      </c>
      <c r="D29" s="26" t="s">
        <v>286</v>
      </c>
      <c r="E29" s="23" t="s">
        <v>279</v>
      </c>
      <c r="F29" s="40">
        <v>43280</v>
      </c>
      <c r="G29" s="57" t="s">
        <v>296</v>
      </c>
      <c r="H29" s="20" t="s">
        <v>172</v>
      </c>
      <c r="I29" s="49"/>
      <c r="J29" s="49"/>
      <c r="K29" s="40">
        <v>43282</v>
      </c>
      <c r="L29" s="40">
        <v>43646</v>
      </c>
      <c r="M29" s="22" t="str">
        <f t="shared" si="1"/>
        <v>75%</v>
      </c>
      <c r="N29" s="48"/>
    </row>
    <row r="30" spans="1:14" s="54" customFormat="1" ht="60" customHeight="1" x14ac:dyDescent="0.25">
      <c r="A30" s="71" t="s">
        <v>299</v>
      </c>
      <c r="B30" s="21" t="s">
        <v>243</v>
      </c>
      <c r="C30" s="20" t="s">
        <v>330</v>
      </c>
      <c r="D30" s="26" t="s">
        <v>325</v>
      </c>
      <c r="E30" s="35" t="s">
        <v>312</v>
      </c>
      <c r="F30" s="40">
        <v>43300</v>
      </c>
      <c r="G30" s="58">
        <v>3099719398</v>
      </c>
      <c r="H30" s="20" t="s">
        <v>174</v>
      </c>
      <c r="I30" s="21" t="s">
        <v>407</v>
      </c>
      <c r="J30" s="21" t="s">
        <v>408</v>
      </c>
      <c r="K30" s="34">
        <v>43305</v>
      </c>
      <c r="L30" s="40">
        <v>43496</v>
      </c>
      <c r="M30" s="22" t="str">
        <f t="shared" si="1"/>
        <v>100%</v>
      </c>
      <c r="N30" s="48"/>
    </row>
    <row r="31" spans="1:14" s="54" customFormat="1" ht="60" customHeight="1" x14ac:dyDescent="0.25">
      <c r="A31" s="71" t="s">
        <v>300</v>
      </c>
      <c r="B31" s="20" t="s">
        <v>197</v>
      </c>
      <c r="C31" s="20" t="s">
        <v>249</v>
      </c>
      <c r="D31" s="26" t="s">
        <v>250</v>
      </c>
      <c r="E31" s="39" t="s">
        <v>313</v>
      </c>
      <c r="F31" s="40">
        <v>43307</v>
      </c>
      <c r="G31" s="57" t="s">
        <v>350</v>
      </c>
      <c r="H31" s="20" t="s">
        <v>172</v>
      </c>
      <c r="I31" s="49"/>
      <c r="J31" s="49"/>
      <c r="K31" s="40">
        <v>43308</v>
      </c>
      <c r="L31" s="40">
        <v>43672</v>
      </c>
      <c r="M31" s="22" t="str">
        <f t="shared" si="1"/>
        <v>68%</v>
      </c>
      <c r="N31" s="48"/>
    </row>
    <row r="32" spans="1:14" s="54" customFormat="1" ht="60" customHeight="1" x14ac:dyDescent="0.25">
      <c r="A32" s="25" t="s">
        <v>301</v>
      </c>
      <c r="B32" s="22" t="s">
        <v>215</v>
      </c>
      <c r="C32" s="20" t="s">
        <v>246</v>
      </c>
      <c r="D32" s="26" t="s">
        <v>247</v>
      </c>
      <c r="E32" s="35" t="s">
        <v>248</v>
      </c>
      <c r="F32" s="40">
        <v>43339</v>
      </c>
      <c r="G32" s="55">
        <v>19000000</v>
      </c>
      <c r="H32" s="20" t="s">
        <v>204</v>
      </c>
      <c r="I32" s="49"/>
      <c r="J32" s="49"/>
      <c r="K32" s="40">
        <v>43342</v>
      </c>
      <c r="L32" s="40">
        <v>43706</v>
      </c>
      <c r="M32" s="22" t="str">
        <f t="shared" si="1"/>
        <v>59%</v>
      </c>
      <c r="N32" s="48"/>
    </row>
    <row r="33" spans="1:14" s="54" customFormat="1" ht="60" customHeight="1" x14ac:dyDescent="0.25">
      <c r="A33" s="25" t="s">
        <v>302</v>
      </c>
      <c r="B33" s="20" t="s">
        <v>197</v>
      </c>
      <c r="C33" s="20" t="s">
        <v>237</v>
      </c>
      <c r="D33" s="26" t="s">
        <v>238</v>
      </c>
      <c r="E33" s="35" t="s">
        <v>314</v>
      </c>
      <c r="F33" s="40">
        <v>43340</v>
      </c>
      <c r="G33" s="57" t="s">
        <v>351</v>
      </c>
      <c r="H33" s="20" t="s">
        <v>172</v>
      </c>
      <c r="I33" s="49"/>
      <c r="J33" s="49"/>
      <c r="K33" s="40">
        <v>43341</v>
      </c>
      <c r="L33" s="40">
        <v>43706</v>
      </c>
      <c r="M33" s="22" t="str">
        <f t="shared" si="1"/>
        <v>59%</v>
      </c>
      <c r="N33" s="48"/>
    </row>
    <row r="34" spans="1:14" s="54" customFormat="1" ht="60" customHeight="1" x14ac:dyDescent="0.25">
      <c r="A34" s="25" t="s">
        <v>303</v>
      </c>
      <c r="B34" s="21" t="s">
        <v>243</v>
      </c>
      <c r="C34" s="20" t="s">
        <v>337</v>
      </c>
      <c r="D34" s="26" t="s">
        <v>326</v>
      </c>
      <c r="E34" s="35" t="s">
        <v>315</v>
      </c>
      <c r="F34" s="40">
        <v>43341</v>
      </c>
      <c r="G34" s="37">
        <v>533013247</v>
      </c>
      <c r="H34" s="20" t="s">
        <v>172</v>
      </c>
      <c r="I34" s="49"/>
      <c r="J34" s="49"/>
      <c r="K34" s="40">
        <v>43346</v>
      </c>
      <c r="L34" s="40">
        <v>43710</v>
      </c>
      <c r="M34" s="22" t="str">
        <f t="shared" si="1"/>
        <v>57%</v>
      </c>
      <c r="N34" s="48"/>
    </row>
    <row r="35" spans="1:14" s="54" customFormat="1" ht="60" customHeight="1" x14ac:dyDescent="0.25">
      <c r="A35" s="71" t="s">
        <v>304</v>
      </c>
      <c r="B35" s="21" t="s">
        <v>243</v>
      </c>
      <c r="C35" s="20" t="s">
        <v>340</v>
      </c>
      <c r="D35" s="22" t="s">
        <v>327</v>
      </c>
      <c r="E35" s="35" t="s">
        <v>317</v>
      </c>
      <c r="F35" s="40">
        <v>43343</v>
      </c>
      <c r="G35" s="109">
        <v>2040026637</v>
      </c>
      <c r="H35" s="20" t="s">
        <v>176</v>
      </c>
      <c r="I35" s="49"/>
      <c r="J35" s="49"/>
      <c r="K35" s="34">
        <v>43347</v>
      </c>
      <c r="L35" s="51">
        <v>43649</v>
      </c>
      <c r="M35" s="22" t="str">
        <f t="shared" si="1"/>
        <v>69%</v>
      </c>
      <c r="N35" s="48"/>
    </row>
    <row r="36" spans="1:14" s="54" customFormat="1" ht="60" customHeight="1" x14ac:dyDescent="0.25">
      <c r="A36" s="22" t="s">
        <v>305</v>
      </c>
      <c r="B36" s="20" t="s">
        <v>197</v>
      </c>
      <c r="C36" s="21" t="s">
        <v>343</v>
      </c>
      <c r="D36" s="26" t="s">
        <v>328</v>
      </c>
      <c r="E36" s="23" t="s">
        <v>318</v>
      </c>
      <c r="F36" s="24">
        <v>43350</v>
      </c>
      <c r="G36" s="110" t="s">
        <v>352</v>
      </c>
      <c r="H36" s="21" t="s">
        <v>172</v>
      </c>
      <c r="I36" s="49"/>
      <c r="J36" s="49"/>
      <c r="K36" s="40">
        <v>43353</v>
      </c>
      <c r="L36" s="40">
        <v>43717</v>
      </c>
      <c r="M36" s="22" t="str">
        <f t="shared" si="1"/>
        <v>55%</v>
      </c>
      <c r="N36" s="48"/>
    </row>
    <row r="37" spans="1:14" s="54" customFormat="1" ht="60" customHeight="1" x14ac:dyDescent="0.25">
      <c r="A37" s="26" t="s">
        <v>306</v>
      </c>
      <c r="B37" s="21" t="s">
        <v>220</v>
      </c>
      <c r="C37" s="20" t="s">
        <v>290</v>
      </c>
      <c r="D37" s="26" t="s">
        <v>282</v>
      </c>
      <c r="E37" s="35" t="s">
        <v>319</v>
      </c>
      <c r="F37" s="40">
        <v>43350</v>
      </c>
      <c r="G37" s="109">
        <v>229212517</v>
      </c>
      <c r="H37" s="20" t="s">
        <v>357</v>
      </c>
      <c r="I37" s="21" t="s">
        <v>416</v>
      </c>
      <c r="J37" s="20" t="s">
        <v>415</v>
      </c>
      <c r="K37" s="40">
        <v>43353</v>
      </c>
      <c r="L37" s="40">
        <v>43496</v>
      </c>
      <c r="M37" s="22" t="str">
        <f t="shared" si="1"/>
        <v>100%</v>
      </c>
      <c r="N37" s="48"/>
    </row>
    <row r="38" spans="1:14" s="54" customFormat="1" ht="60" customHeight="1" x14ac:dyDescent="0.25">
      <c r="A38" s="26" t="s">
        <v>307</v>
      </c>
      <c r="B38" s="20" t="s">
        <v>197</v>
      </c>
      <c r="C38" s="20" t="s">
        <v>346</v>
      </c>
      <c r="D38" s="26" t="s">
        <v>211</v>
      </c>
      <c r="E38" s="35" t="s">
        <v>320</v>
      </c>
      <c r="F38" s="40">
        <v>43357</v>
      </c>
      <c r="G38" s="109" t="s">
        <v>353</v>
      </c>
      <c r="H38" s="20" t="s">
        <v>172</v>
      </c>
      <c r="I38" s="49"/>
      <c r="J38" s="49"/>
      <c r="K38" s="24">
        <v>43357</v>
      </c>
      <c r="L38" s="24">
        <v>43721</v>
      </c>
      <c r="M38" s="22" t="str">
        <f t="shared" si="1"/>
        <v>54%</v>
      </c>
      <c r="N38" s="48"/>
    </row>
    <row r="39" spans="1:14" s="54" customFormat="1" ht="60" customHeight="1" x14ac:dyDescent="0.25">
      <c r="A39" s="26" t="s">
        <v>308</v>
      </c>
      <c r="B39" s="21" t="s">
        <v>243</v>
      </c>
      <c r="C39" s="20" t="s">
        <v>347</v>
      </c>
      <c r="D39" s="22" t="s">
        <v>329</v>
      </c>
      <c r="E39" s="35" t="s">
        <v>321</v>
      </c>
      <c r="F39" s="40">
        <v>43361</v>
      </c>
      <c r="G39" s="109">
        <v>5138653073</v>
      </c>
      <c r="H39" s="20" t="s">
        <v>172</v>
      </c>
      <c r="I39" s="49"/>
      <c r="J39" s="49"/>
      <c r="K39" s="34">
        <v>43361</v>
      </c>
      <c r="L39" s="31">
        <v>43725</v>
      </c>
      <c r="M39" s="22" t="str">
        <f t="shared" si="1"/>
        <v>53%</v>
      </c>
      <c r="N39" s="48"/>
    </row>
    <row r="40" spans="1:14" s="54" customFormat="1" ht="60" customHeight="1" x14ac:dyDescent="0.25">
      <c r="A40" s="26" t="s">
        <v>309</v>
      </c>
      <c r="B40" s="20" t="s">
        <v>197</v>
      </c>
      <c r="C40" s="20" t="s">
        <v>251</v>
      </c>
      <c r="D40" s="22" t="s">
        <v>252</v>
      </c>
      <c r="E40" s="35" t="s">
        <v>322</v>
      </c>
      <c r="F40" s="40">
        <v>43361</v>
      </c>
      <c r="G40" s="109" t="s">
        <v>354</v>
      </c>
      <c r="H40" s="20" t="s">
        <v>172</v>
      </c>
      <c r="I40" s="49"/>
      <c r="J40" s="49"/>
      <c r="K40" s="40">
        <v>43361</v>
      </c>
      <c r="L40" s="40">
        <v>43725</v>
      </c>
      <c r="M40" s="22" t="str">
        <f t="shared" si="1"/>
        <v>53%</v>
      </c>
      <c r="N40" s="48"/>
    </row>
    <row r="41" spans="1:14" s="54" customFormat="1" ht="60" customHeight="1" x14ac:dyDescent="0.25">
      <c r="A41" s="22" t="s">
        <v>310</v>
      </c>
      <c r="B41" s="20" t="s">
        <v>197</v>
      </c>
      <c r="C41" s="21" t="s">
        <v>348</v>
      </c>
      <c r="D41" s="26" t="s">
        <v>359</v>
      </c>
      <c r="E41" s="23" t="s">
        <v>323</v>
      </c>
      <c r="F41" s="24">
        <v>43362</v>
      </c>
      <c r="G41" s="110" t="s">
        <v>355</v>
      </c>
      <c r="H41" s="21" t="s">
        <v>172</v>
      </c>
      <c r="I41" s="49"/>
      <c r="J41" s="49"/>
      <c r="K41" s="40">
        <v>43362</v>
      </c>
      <c r="L41" s="40">
        <v>43726</v>
      </c>
      <c r="M41" s="22" t="str">
        <f t="shared" si="1"/>
        <v>53%</v>
      </c>
      <c r="N41" s="48"/>
    </row>
    <row r="42" spans="1:14" s="54" customFormat="1" ht="60" customHeight="1" x14ac:dyDescent="0.25">
      <c r="A42" s="22" t="s">
        <v>311</v>
      </c>
      <c r="B42" s="20" t="s">
        <v>197</v>
      </c>
      <c r="C42" s="21" t="s">
        <v>255</v>
      </c>
      <c r="D42" s="22" t="s">
        <v>256</v>
      </c>
      <c r="E42" s="23" t="s">
        <v>324</v>
      </c>
      <c r="F42" s="24">
        <v>43364</v>
      </c>
      <c r="G42" s="110" t="s">
        <v>356</v>
      </c>
      <c r="H42" s="21" t="s">
        <v>172</v>
      </c>
      <c r="I42" s="49"/>
      <c r="J42" s="49"/>
      <c r="K42" s="24">
        <v>43364</v>
      </c>
      <c r="L42" s="24">
        <v>43728</v>
      </c>
      <c r="M42" s="22" t="str">
        <f t="shared" si="1"/>
        <v>52%</v>
      </c>
      <c r="N42" s="48"/>
    </row>
    <row r="43" spans="1:14" s="54" customFormat="1" ht="60" customHeight="1" x14ac:dyDescent="0.25">
      <c r="A43" s="22" t="s">
        <v>362</v>
      </c>
      <c r="B43" s="20" t="s">
        <v>203</v>
      </c>
      <c r="C43" s="21" t="s">
        <v>371</v>
      </c>
      <c r="D43" s="21" t="s">
        <v>390</v>
      </c>
      <c r="E43" s="23" t="s">
        <v>374</v>
      </c>
      <c r="F43" s="24">
        <v>43390</v>
      </c>
      <c r="G43" s="110" t="s">
        <v>382</v>
      </c>
      <c r="H43" s="21" t="s">
        <v>172</v>
      </c>
      <c r="I43" s="105"/>
      <c r="J43" s="105"/>
      <c r="K43" s="24">
        <v>43390</v>
      </c>
      <c r="L43" s="40">
        <v>43754</v>
      </c>
      <c r="M43" s="22" t="str">
        <f t="shared" si="1"/>
        <v>45%</v>
      </c>
      <c r="N43" s="48"/>
    </row>
    <row r="44" spans="1:14" s="54" customFormat="1" ht="60" customHeight="1" x14ac:dyDescent="0.25">
      <c r="A44" s="26" t="s">
        <v>363</v>
      </c>
      <c r="B44" s="20" t="s">
        <v>203</v>
      </c>
      <c r="C44" s="20" t="s">
        <v>372</v>
      </c>
      <c r="D44" s="20" t="s">
        <v>391</v>
      </c>
      <c r="E44" s="35" t="s">
        <v>375</v>
      </c>
      <c r="F44" s="40">
        <v>43391</v>
      </c>
      <c r="G44" s="109" t="s">
        <v>383</v>
      </c>
      <c r="H44" s="20" t="s">
        <v>172</v>
      </c>
      <c r="I44" s="105"/>
      <c r="J44" s="105"/>
      <c r="K44" s="40">
        <v>43391</v>
      </c>
      <c r="L44" s="40">
        <v>43755</v>
      </c>
      <c r="M44" s="22" t="str">
        <f t="shared" si="1"/>
        <v>45%</v>
      </c>
      <c r="N44" s="48"/>
    </row>
    <row r="45" spans="1:14" s="54" customFormat="1" ht="60" customHeight="1" x14ac:dyDescent="0.25">
      <c r="A45" s="26" t="s">
        <v>364</v>
      </c>
      <c r="B45" s="20" t="s">
        <v>203</v>
      </c>
      <c r="C45" s="20" t="s">
        <v>253</v>
      </c>
      <c r="D45" s="20" t="s">
        <v>254</v>
      </c>
      <c r="E45" s="35" t="s">
        <v>376</v>
      </c>
      <c r="F45" s="40">
        <v>43395</v>
      </c>
      <c r="G45" s="109" t="s">
        <v>384</v>
      </c>
      <c r="H45" s="20" t="s">
        <v>172</v>
      </c>
      <c r="I45" s="105"/>
      <c r="J45" s="105"/>
      <c r="K45" s="40">
        <v>43395</v>
      </c>
      <c r="L45" s="40">
        <v>43759</v>
      </c>
      <c r="M45" s="22" t="str">
        <f t="shared" si="1"/>
        <v>44%</v>
      </c>
      <c r="N45" s="48"/>
    </row>
    <row r="46" spans="1:14" s="54" customFormat="1" ht="60" customHeight="1" x14ac:dyDescent="0.25">
      <c r="A46" s="26" t="s">
        <v>365</v>
      </c>
      <c r="B46" s="20" t="s">
        <v>203</v>
      </c>
      <c r="C46" s="20" t="s">
        <v>244</v>
      </c>
      <c r="D46" s="21" t="s">
        <v>245</v>
      </c>
      <c r="E46" s="35" t="s">
        <v>377</v>
      </c>
      <c r="F46" s="40">
        <v>43395</v>
      </c>
      <c r="G46" s="109" t="s">
        <v>385</v>
      </c>
      <c r="H46" s="20" t="s">
        <v>172</v>
      </c>
      <c r="I46" s="105"/>
      <c r="J46" s="105"/>
      <c r="K46" s="24">
        <v>43395</v>
      </c>
      <c r="L46" s="40">
        <v>43759</v>
      </c>
      <c r="M46" s="22" t="str">
        <f t="shared" si="1"/>
        <v>44%</v>
      </c>
      <c r="N46" s="48"/>
    </row>
    <row r="47" spans="1:14" s="54" customFormat="1" ht="60" customHeight="1" x14ac:dyDescent="0.25">
      <c r="A47" s="71" t="s">
        <v>366</v>
      </c>
      <c r="B47" s="21" t="s">
        <v>243</v>
      </c>
      <c r="C47" s="20" t="s">
        <v>202</v>
      </c>
      <c r="D47" s="21" t="s">
        <v>199</v>
      </c>
      <c r="E47" s="35" t="s">
        <v>378</v>
      </c>
      <c r="F47" s="40">
        <v>43425</v>
      </c>
      <c r="G47" s="55">
        <v>7942713188</v>
      </c>
      <c r="H47" s="20" t="s">
        <v>389</v>
      </c>
      <c r="I47" s="105"/>
      <c r="J47" s="105"/>
      <c r="K47" s="51">
        <v>43426</v>
      </c>
      <c r="L47" s="31">
        <v>43769</v>
      </c>
      <c r="M47" s="22" t="str">
        <f t="shared" si="1"/>
        <v>38%</v>
      </c>
      <c r="N47" s="48"/>
    </row>
    <row r="48" spans="1:14" s="54" customFormat="1" ht="60" customHeight="1" x14ac:dyDescent="0.25">
      <c r="A48" s="71" t="s">
        <v>367</v>
      </c>
      <c r="B48" s="20" t="s">
        <v>203</v>
      </c>
      <c r="C48" s="20" t="s">
        <v>226</v>
      </c>
      <c r="D48" s="26" t="s">
        <v>227</v>
      </c>
      <c r="E48" s="35" t="s">
        <v>379</v>
      </c>
      <c r="F48" s="40">
        <v>43434</v>
      </c>
      <c r="G48" s="109" t="s">
        <v>386</v>
      </c>
      <c r="H48" s="20" t="s">
        <v>172</v>
      </c>
      <c r="I48" s="105"/>
      <c r="J48" s="105"/>
      <c r="K48" s="40">
        <v>43434</v>
      </c>
      <c r="L48" s="40">
        <v>43798</v>
      </c>
      <c r="M48" s="22" t="str">
        <f t="shared" si="1"/>
        <v>33%</v>
      </c>
      <c r="N48" s="48"/>
    </row>
    <row r="49" spans="1:14" s="54" customFormat="1" ht="60" customHeight="1" x14ac:dyDescent="0.25">
      <c r="A49" s="71" t="s">
        <v>368</v>
      </c>
      <c r="B49" s="20" t="s">
        <v>203</v>
      </c>
      <c r="C49" s="20" t="s">
        <v>373</v>
      </c>
      <c r="D49" s="26" t="s">
        <v>259</v>
      </c>
      <c r="E49" s="35" t="s">
        <v>380</v>
      </c>
      <c r="F49" s="40">
        <v>43448</v>
      </c>
      <c r="G49" s="55" t="s">
        <v>387</v>
      </c>
      <c r="H49" s="20" t="s">
        <v>172</v>
      </c>
      <c r="I49" s="105"/>
      <c r="J49" s="105"/>
      <c r="K49" s="40">
        <v>43448</v>
      </c>
      <c r="L49" s="40">
        <v>43812</v>
      </c>
      <c r="M49" s="22" t="str">
        <f t="shared" si="1"/>
        <v>29%</v>
      </c>
      <c r="N49" s="48"/>
    </row>
    <row r="50" spans="1:14" s="54" customFormat="1" ht="60" customHeight="1" x14ac:dyDescent="0.25">
      <c r="A50" s="71" t="s">
        <v>369</v>
      </c>
      <c r="B50" s="21" t="s">
        <v>243</v>
      </c>
      <c r="C50" s="20" t="s">
        <v>202</v>
      </c>
      <c r="D50" s="22" t="s">
        <v>199</v>
      </c>
      <c r="E50" s="35" t="s">
        <v>381</v>
      </c>
      <c r="F50" s="40">
        <v>43455</v>
      </c>
      <c r="G50" s="55">
        <v>10430000000</v>
      </c>
      <c r="H50" s="20" t="s">
        <v>361</v>
      </c>
      <c r="I50" s="106" t="s">
        <v>1132</v>
      </c>
      <c r="J50" s="106" t="s">
        <v>1133</v>
      </c>
      <c r="K50" s="31">
        <v>43455</v>
      </c>
      <c r="L50" s="31">
        <v>43829</v>
      </c>
      <c r="M50" s="22" t="str">
        <f t="shared" si="1"/>
        <v>27%</v>
      </c>
      <c r="N50" s="48"/>
    </row>
    <row r="51" spans="1:14" ht="60" customHeight="1" x14ac:dyDescent="0.25">
      <c r="A51" s="73" t="s">
        <v>370</v>
      </c>
      <c r="B51" s="20" t="s">
        <v>203</v>
      </c>
      <c r="C51" s="62" t="s">
        <v>216</v>
      </c>
      <c r="D51" s="63" t="s">
        <v>217</v>
      </c>
      <c r="E51" s="60" t="s">
        <v>316</v>
      </c>
      <c r="F51" s="64">
        <v>43463</v>
      </c>
      <c r="G51" s="111" t="s">
        <v>388</v>
      </c>
      <c r="H51" s="62" t="s">
        <v>180</v>
      </c>
      <c r="I51" s="61"/>
      <c r="J51" s="61"/>
      <c r="K51" s="64">
        <v>43463</v>
      </c>
      <c r="L51" s="40">
        <v>43524</v>
      </c>
      <c r="M51" s="22" t="str">
        <f t="shared" si="1"/>
        <v>100%</v>
      </c>
      <c r="N51" s="48"/>
    </row>
    <row r="52" spans="1:14" ht="60" customHeight="1" x14ac:dyDescent="0.25">
      <c r="A52" s="104" t="s">
        <v>423</v>
      </c>
      <c r="B52" s="104"/>
      <c r="C52" s="104"/>
      <c r="D52" s="104"/>
      <c r="E52" s="104"/>
      <c r="F52" s="104"/>
      <c r="G52" s="104"/>
      <c r="H52" s="104"/>
      <c r="I52" s="104"/>
      <c r="J52" s="104"/>
      <c r="K52" s="104"/>
      <c r="L52" s="104"/>
      <c r="M52" s="104"/>
      <c r="N52" s="52"/>
    </row>
    <row r="53" spans="1:14" ht="60" customHeight="1" x14ac:dyDescent="0.25">
      <c r="A53" s="65" t="s">
        <v>0</v>
      </c>
      <c r="B53" s="65" t="s">
        <v>5</v>
      </c>
      <c r="C53" s="65" t="s">
        <v>1</v>
      </c>
      <c r="D53" s="65" t="s">
        <v>6</v>
      </c>
      <c r="E53" s="65" t="s">
        <v>27</v>
      </c>
      <c r="F53" s="65" t="s">
        <v>28</v>
      </c>
      <c r="G53" s="65" t="s">
        <v>7</v>
      </c>
      <c r="H53" s="65" t="s">
        <v>26</v>
      </c>
      <c r="I53" s="65" t="s">
        <v>31</v>
      </c>
      <c r="J53" s="65" t="s">
        <v>30</v>
      </c>
      <c r="K53" s="65" t="s">
        <v>2</v>
      </c>
      <c r="L53" s="65" t="s">
        <v>3</v>
      </c>
      <c r="M53" s="65" t="s">
        <v>29</v>
      </c>
      <c r="N53" s="52"/>
    </row>
    <row r="54" spans="1:14" ht="60" customHeight="1" x14ac:dyDescent="0.25">
      <c r="A54" s="69" t="s">
        <v>424</v>
      </c>
      <c r="B54" s="21" t="s">
        <v>1045</v>
      </c>
      <c r="C54" s="84" t="s">
        <v>44</v>
      </c>
      <c r="D54" s="87" t="s">
        <v>853</v>
      </c>
      <c r="E54" s="84" t="s">
        <v>147</v>
      </c>
      <c r="F54" s="88">
        <v>43466</v>
      </c>
      <c r="G54" s="68">
        <v>343631543</v>
      </c>
      <c r="H54" s="87" t="s">
        <v>172</v>
      </c>
      <c r="I54" s="21"/>
      <c r="J54" s="45"/>
      <c r="K54" s="88">
        <v>43466</v>
      </c>
      <c r="L54" s="24">
        <v>43830</v>
      </c>
      <c r="M54" s="22" t="str">
        <f t="shared" ref="M54:M117" si="2">IF((ROUND((($N$2-$K54)/(EDATE($L54,0)-$K54)*100),2))&gt;100,"100%",CONCATENATE((ROUND((($N$2-$K54)/(EDATE($L54,0)-$K54)*100),0)),"%"))</f>
        <v>24%</v>
      </c>
    </row>
    <row r="55" spans="1:14" ht="60" customHeight="1" x14ac:dyDescent="0.25">
      <c r="A55" s="69" t="s">
        <v>425</v>
      </c>
      <c r="B55" s="21" t="s">
        <v>1045</v>
      </c>
      <c r="C55" s="84" t="s">
        <v>45</v>
      </c>
      <c r="D55" s="22" t="s">
        <v>853</v>
      </c>
      <c r="E55" s="85" t="s">
        <v>674</v>
      </c>
      <c r="F55" s="88">
        <v>43466</v>
      </c>
      <c r="G55" s="89">
        <v>1963546480</v>
      </c>
      <c r="H55" s="87" t="s">
        <v>172</v>
      </c>
      <c r="I55" s="22"/>
      <c r="J55" s="22"/>
      <c r="K55" s="88">
        <v>43466</v>
      </c>
      <c r="L55" s="24">
        <v>43830</v>
      </c>
      <c r="M55" s="22" t="str">
        <f t="shared" si="2"/>
        <v>24%</v>
      </c>
    </row>
    <row r="56" spans="1:14" ht="60" customHeight="1" x14ac:dyDescent="0.25">
      <c r="A56" s="69" t="s">
        <v>426</v>
      </c>
      <c r="B56" s="21" t="s">
        <v>1045</v>
      </c>
      <c r="C56" s="84" t="s">
        <v>613</v>
      </c>
      <c r="D56" s="87" t="s">
        <v>853</v>
      </c>
      <c r="E56" s="85" t="s">
        <v>675</v>
      </c>
      <c r="F56" s="88">
        <v>43466</v>
      </c>
      <c r="G56" s="89">
        <v>400000000</v>
      </c>
      <c r="H56" s="87" t="s">
        <v>172</v>
      </c>
      <c r="I56" s="22"/>
      <c r="J56" s="22"/>
      <c r="K56" s="88">
        <v>43466</v>
      </c>
      <c r="L56" s="24">
        <v>43830</v>
      </c>
      <c r="M56" s="22" t="str">
        <f t="shared" si="2"/>
        <v>24%</v>
      </c>
    </row>
    <row r="57" spans="1:14" ht="60" customHeight="1" x14ac:dyDescent="0.25">
      <c r="A57" s="69" t="s">
        <v>427</v>
      </c>
      <c r="B57" s="21" t="s">
        <v>203</v>
      </c>
      <c r="C57" s="84" t="s">
        <v>57</v>
      </c>
      <c r="D57" s="87" t="s">
        <v>854</v>
      </c>
      <c r="E57" s="85" t="s">
        <v>153</v>
      </c>
      <c r="F57" s="88">
        <v>43466</v>
      </c>
      <c r="G57" s="89">
        <v>42854124</v>
      </c>
      <c r="H57" s="87" t="s">
        <v>172</v>
      </c>
      <c r="I57" s="49"/>
      <c r="J57" s="49"/>
      <c r="K57" s="88">
        <v>43466</v>
      </c>
      <c r="L57" s="24">
        <v>43830</v>
      </c>
      <c r="M57" s="22" t="str">
        <f t="shared" si="2"/>
        <v>24%</v>
      </c>
    </row>
    <row r="58" spans="1:14" ht="60" customHeight="1" x14ac:dyDescent="0.25">
      <c r="A58" s="69" t="s">
        <v>428</v>
      </c>
      <c r="B58" s="21" t="s">
        <v>203</v>
      </c>
      <c r="C58" s="84" t="s">
        <v>614</v>
      </c>
      <c r="D58" s="87" t="s">
        <v>855</v>
      </c>
      <c r="E58" s="85" t="s">
        <v>148</v>
      </c>
      <c r="F58" s="88">
        <v>43466</v>
      </c>
      <c r="G58" s="89">
        <v>20408516</v>
      </c>
      <c r="H58" s="87" t="s">
        <v>1007</v>
      </c>
      <c r="I58" s="21"/>
      <c r="J58" s="21"/>
      <c r="K58" s="88">
        <v>43466</v>
      </c>
      <c r="L58" s="24">
        <v>43585</v>
      </c>
      <c r="M58" s="22" t="str">
        <f t="shared" si="2"/>
        <v>75%</v>
      </c>
    </row>
    <row r="59" spans="1:14" ht="60" customHeight="1" x14ac:dyDescent="0.25">
      <c r="A59" s="69" t="s">
        <v>429</v>
      </c>
      <c r="B59" s="21" t="s">
        <v>203</v>
      </c>
      <c r="C59" s="84" t="s">
        <v>132</v>
      </c>
      <c r="D59" s="87" t="s">
        <v>856</v>
      </c>
      <c r="E59" s="69" t="s">
        <v>676</v>
      </c>
      <c r="F59" s="88">
        <v>43466</v>
      </c>
      <c r="G59" s="89">
        <v>44467650</v>
      </c>
      <c r="H59" s="87" t="s">
        <v>174</v>
      </c>
      <c r="I59" s="22"/>
      <c r="J59" s="22"/>
      <c r="K59" s="88">
        <v>43466</v>
      </c>
      <c r="L59" s="24">
        <v>43616</v>
      </c>
      <c r="M59" s="22" t="str">
        <f t="shared" si="2"/>
        <v>59%</v>
      </c>
    </row>
    <row r="60" spans="1:14" ht="60" customHeight="1" x14ac:dyDescent="0.25">
      <c r="A60" s="69" t="s">
        <v>430</v>
      </c>
      <c r="B60" s="21" t="s">
        <v>203</v>
      </c>
      <c r="C60" s="84" t="s">
        <v>615</v>
      </c>
      <c r="D60" s="87" t="s">
        <v>857</v>
      </c>
      <c r="E60" s="69" t="s">
        <v>677</v>
      </c>
      <c r="F60" s="88">
        <v>43466</v>
      </c>
      <c r="G60" s="68" t="s">
        <v>382</v>
      </c>
      <c r="H60" s="87" t="s">
        <v>172</v>
      </c>
      <c r="I60" s="21"/>
      <c r="J60" s="21"/>
      <c r="K60" s="88">
        <v>43466</v>
      </c>
      <c r="L60" s="24">
        <v>43830</v>
      </c>
      <c r="M60" s="22" t="str">
        <f t="shared" si="2"/>
        <v>24%</v>
      </c>
    </row>
    <row r="61" spans="1:14" ht="60" customHeight="1" x14ac:dyDescent="0.25">
      <c r="A61" s="69" t="s">
        <v>431</v>
      </c>
      <c r="B61" s="21" t="s">
        <v>257</v>
      </c>
      <c r="C61" s="84" t="s">
        <v>60</v>
      </c>
      <c r="D61" s="87" t="s">
        <v>858</v>
      </c>
      <c r="E61" s="69" t="s">
        <v>155</v>
      </c>
      <c r="F61" s="88">
        <v>43466</v>
      </c>
      <c r="G61" s="89">
        <v>208764828</v>
      </c>
      <c r="H61" s="87" t="s">
        <v>172</v>
      </c>
      <c r="I61" s="49"/>
      <c r="J61" s="49"/>
      <c r="K61" s="88">
        <v>43466</v>
      </c>
      <c r="L61" s="24">
        <v>43830</v>
      </c>
      <c r="M61" s="22" t="str">
        <f t="shared" si="2"/>
        <v>24%</v>
      </c>
    </row>
    <row r="62" spans="1:14" ht="60" customHeight="1" x14ac:dyDescent="0.25">
      <c r="A62" s="69" t="s">
        <v>432</v>
      </c>
      <c r="B62" s="21" t="s">
        <v>203</v>
      </c>
      <c r="C62" s="84" t="s">
        <v>53</v>
      </c>
      <c r="D62" s="87" t="s">
        <v>859</v>
      </c>
      <c r="E62" s="85" t="s">
        <v>278</v>
      </c>
      <c r="F62" s="88">
        <v>43466</v>
      </c>
      <c r="G62" s="89">
        <v>55736124</v>
      </c>
      <c r="H62" s="87" t="s">
        <v>172</v>
      </c>
      <c r="I62" s="21"/>
      <c r="J62" s="21"/>
      <c r="K62" s="88">
        <v>43466</v>
      </c>
      <c r="L62" s="24">
        <v>43830</v>
      </c>
      <c r="M62" s="22" t="str">
        <f t="shared" si="2"/>
        <v>24%</v>
      </c>
    </row>
    <row r="63" spans="1:14" ht="60" customHeight="1" x14ac:dyDescent="0.25">
      <c r="A63" s="69" t="s">
        <v>433</v>
      </c>
      <c r="B63" s="21" t="s">
        <v>203</v>
      </c>
      <c r="C63" s="84" t="s">
        <v>50</v>
      </c>
      <c r="D63" s="87" t="s">
        <v>860</v>
      </c>
      <c r="E63" s="85" t="s">
        <v>150</v>
      </c>
      <c r="F63" s="88">
        <v>43466</v>
      </c>
      <c r="G63" s="89">
        <v>18412985</v>
      </c>
      <c r="H63" s="87" t="s">
        <v>174</v>
      </c>
      <c r="I63" s="21"/>
      <c r="J63" s="21"/>
      <c r="K63" s="88">
        <v>43466</v>
      </c>
      <c r="L63" s="24">
        <v>43616</v>
      </c>
      <c r="M63" s="22" t="str">
        <f t="shared" si="2"/>
        <v>59%</v>
      </c>
    </row>
    <row r="64" spans="1:14" ht="60" customHeight="1" x14ac:dyDescent="0.25">
      <c r="A64" s="69" t="s">
        <v>434</v>
      </c>
      <c r="B64" s="21" t="s">
        <v>203</v>
      </c>
      <c r="C64" s="84" t="s">
        <v>46</v>
      </c>
      <c r="D64" s="87" t="s">
        <v>861</v>
      </c>
      <c r="E64" s="85" t="s">
        <v>1053</v>
      </c>
      <c r="F64" s="88">
        <v>43466</v>
      </c>
      <c r="G64" s="89">
        <v>22241568</v>
      </c>
      <c r="H64" s="87" t="s">
        <v>172</v>
      </c>
      <c r="I64" s="21"/>
      <c r="J64" s="21"/>
      <c r="K64" s="88">
        <v>43466</v>
      </c>
      <c r="L64" s="24">
        <v>43830</v>
      </c>
      <c r="M64" s="22" t="str">
        <f t="shared" si="2"/>
        <v>24%</v>
      </c>
    </row>
    <row r="65" spans="1:13" ht="60" customHeight="1" x14ac:dyDescent="0.25">
      <c r="A65" s="69" t="s">
        <v>435</v>
      </c>
      <c r="B65" s="21" t="s">
        <v>203</v>
      </c>
      <c r="C65" s="84" t="s">
        <v>49</v>
      </c>
      <c r="D65" s="87" t="s">
        <v>862</v>
      </c>
      <c r="E65" s="85" t="s">
        <v>149</v>
      </c>
      <c r="F65" s="88">
        <v>43466</v>
      </c>
      <c r="G65" s="89">
        <v>46230292</v>
      </c>
      <c r="H65" s="87" t="s">
        <v>1007</v>
      </c>
      <c r="I65" s="21"/>
      <c r="J65" s="22"/>
      <c r="K65" s="88">
        <v>43466</v>
      </c>
      <c r="L65" s="24">
        <v>43585</v>
      </c>
      <c r="M65" s="22" t="str">
        <f t="shared" si="2"/>
        <v>75%</v>
      </c>
    </row>
    <row r="66" spans="1:13" ht="60" customHeight="1" x14ac:dyDescent="0.25">
      <c r="A66" s="69" t="s">
        <v>436</v>
      </c>
      <c r="B66" s="21" t="s">
        <v>203</v>
      </c>
      <c r="C66" s="84" t="s">
        <v>48</v>
      </c>
      <c r="D66" s="87" t="s">
        <v>863</v>
      </c>
      <c r="E66" s="85" t="s">
        <v>678</v>
      </c>
      <c r="F66" s="88">
        <v>43466</v>
      </c>
      <c r="G66" s="89">
        <v>26608284</v>
      </c>
      <c r="H66" s="87" t="s">
        <v>172</v>
      </c>
      <c r="I66" s="21"/>
      <c r="J66" s="22"/>
      <c r="K66" s="88">
        <v>43466</v>
      </c>
      <c r="L66" s="24">
        <v>43830</v>
      </c>
      <c r="M66" s="22" t="str">
        <f t="shared" si="2"/>
        <v>24%</v>
      </c>
    </row>
    <row r="67" spans="1:13" ht="60" customHeight="1" x14ac:dyDescent="0.25">
      <c r="A67" s="69" t="s">
        <v>437</v>
      </c>
      <c r="B67" s="21" t="s">
        <v>203</v>
      </c>
      <c r="C67" s="84" t="s">
        <v>614</v>
      </c>
      <c r="D67" s="87" t="s">
        <v>855</v>
      </c>
      <c r="E67" s="85" t="s">
        <v>679</v>
      </c>
      <c r="F67" s="88">
        <v>43466</v>
      </c>
      <c r="G67" s="89">
        <v>97295588</v>
      </c>
      <c r="H67" s="87" t="s">
        <v>1007</v>
      </c>
      <c r="I67" s="21"/>
      <c r="J67" s="21"/>
      <c r="K67" s="88">
        <v>43466</v>
      </c>
      <c r="L67" s="24">
        <v>43585</v>
      </c>
      <c r="M67" s="22" t="str">
        <f t="shared" si="2"/>
        <v>75%</v>
      </c>
    </row>
    <row r="68" spans="1:13" s="54" customFormat="1" ht="60" customHeight="1" x14ac:dyDescent="0.25">
      <c r="A68" s="38" t="s">
        <v>438</v>
      </c>
      <c r="B68" s="21" t="s">
        <v>257</v>
      </c>
      <c r="C68" s="21" t="s">
        <v>58</v>
      </c>
      <c r="D68" s="22" t="s">
        <v>864</v>
      </c>
      <c r="E68" s="32" t="s">
        <v>680</v>
      </c>
      <c r="F68" s="24">
        <v>43466</v>
      </c>
      <c r="G68" s="36">
        <v>329995685</v>
      </c>
      <c r="H68" s="22" t="s">
        <v>1008</v>
      </c>
      <c r="I68" s="21" t="s">
        <v>1135</v>
      </c>
      <c r="J68" s="22"/>
      <c r="K68" s="24">
        <v>43466</v>
      </c>
      <c r="L68" s="24">
        <v>43585</v>
      </c>
      <c r="M68" s="22" t="str">
        <f t="shared" si="2"/>
        <v>75%</v>
      </c>
    </row>
    <row r="69" spans="1:13" s="54" customFormat="1" ht="60" customHeight="1" x14ac:dyDescent="0.25">
      <c r="A69" s="38" t="s">
        <v>439</v>
      </c>
      <c r="B69" s="21" t="s">
        <v>203</v>
      </c>
      <c r="C69" s="21" t="s">
        <v>55</v>
      </c>
      <c r="D69" s="22" t="s">
        <v>865</v>
      </c>
      <c r="E69" s="32" t="s">
        <v>681</v>
      </c>
      <c r="F69" s="24">
        <v>43466</v>
      </c>
      <c r="G69" s="36">
        <v>58000663</v>
      </c>
      <c r="H69" s="22" t="s">
        <v>172</v>
      </c>
      <c r="I69" s="21"/>
      <c r="J69" s="22"/>
      <c r="K69" s="24">
        <v>43466</v>
      </c>
      <c r="L69" s="24">
        <v>43830</v>
      </c>
      <c r="M69" s="22" t="str">
        <f t="shared" si="2"/>
        <v>24%</v>
      </c>
    </row>
    <row r="70" spans="1:13" s="54" customFormat="1" ht="60" customHeight="1" x14ac:dyDescent="0.25">
      <c r="A70" s="38" t="s">
        <v>440</v>
      </c>
      <c r="B70" s="21" t="s">
        <v>257</v>
      </c>
      <c r="C70" s="21" t="s">
        <v>56</v>
      </c>
      <c r="D70" s="22" t="s">
        <v>866</v>
      </c>
      <c r="E70" s="32" t="s">
        <v>682</v>
      </c>
      <c r="F70" s="24">
        <v>43466</v>
      </c>
      <c r="G70" s="36">
        <v>24796460</v>
      </c>
      <c r="H70" s="22" t="s">
        <v>180</v>
      </c>
      <c r="I70" s="21" t="s">
        <v>1055</v>
      </c>
      <c r="J70" s="22" t="s">
        <v>1056</v>
      </c>
      <c r="K70" s="24">
        <v>43466</v>
      </c>
      <c r="L70" s="24">
        <v>43555</v>
      </c>
      <c r="M70" s="22" t="str">
        <f t="shared" si="2"/>
        <v>100%</v>
      </c>
    </row>
    <row r="71" spans="1:13" s="54" customFormat="1" ht="60" customHeight="1" x14ac:dyDescent="0.25">
      <c r="A71" s="38" t="s">
        <v>441</v>
      </c>
      <c r="B71" s="21" t="s">
        <v>203</v>
      </c>
      <c r="C71" s="21" t="s">
        <v>52</v>
      </c>
      <c r="D71" s="22" t="s">
        <v>867</v>
      </c>
      <c r="E71" s="32" t="s">
        <v>151</v>
      </c>
      <c r="F71" s="24">
        <v>43466</v>
      </c>
      <c r="G71" s="36">
        <v>34083132</v>
      </c>
      <c r="H71" s="22" t="s">
        <v>172</v>
      </c>
      <c r="I71" s="22"/>
      <c r="J71" s="22"/>
      <c r="K71" s="24">
        <v>43466</v>
      </c>
      <c r="L71" s="24">
        <v>43830</v>
      </c>
      <c r="M71" s="22" t="str">
        <f t="shared" si="2"/>
        <v>24%</v>
      </c>
    </row>
    <row r="72" spans="1:13" s="54" customFormat="1" ht="60" customHeight="1" x14ac:dyDescent="0.25">
      <c r="A72" s="38" t="s">
        <v>442</v>
      </c>
      <c r="B72" s="21" t="s">
        <v>203</v>
      </c>
      <c r="C72" s="21" t="s">
        <v>59</v>
      </c>
      <c r="D72" s="22" t="s">
        <v>868</v>
      </c>
      <c r="E72" s="32" t="s">
        <v>154</v>
      </c>
      <c r="F72" s="24">
        <v>43466</v>
      </c>
      <c r="G72" s="36">
        <v>122563644</v>
      </c>
      <c r="H72" s="22" t="s">
        <v>172</v>
      </c>
      <c r="I72" s="21"/>
      <c r="J72" s="22"/>
      <c r="K72" s="24">
        <v>43466</v>
      </c>
      <c r="L72" s="24">
        <v>43830</v>
      </c>
      <c r="M72" s="22" t="str">
        <f t="shared" si="2"/>
        <v>24%</v>
      </c>
    </row>
    <row r="73" spans="1:13" s="54" customFormat="1" ht="60" customHeight="1" x14ac:dyDescent="0.25">
      <c r="A73" s="38" t="s">
        <v>443</v>
      </c>
      <c r="B73" s="21" t="s">
        <v>203</v>
      </c>
      <c r="C73" s="21" t="s">
        <v>616</v>
      </c>
      <c r="D73" s="22" t="s">
        <v>869</v>
      </c>
      <c r="E73" s="32" t="s">
        <v>683</v>
      </c>
      <c r="F73" s="24">
        <v>43466</v>
      </c>
      <c r="G73" s="36">
        <v>46500000</v>
      </c>
      <c r="H73" s="22" t="s">
        <v>172</v>
      </c>
      <c r="I73" s="21"/>
      <c r="J73" s="22"/>
      <c r="K73" s="24">
        <v>43466</v>
      </c>
      <c r="L73" s="24">
        <v>43830</v>
      </c>
      <c r="M73" s="22" t="str">
        <f t="shared" si="2"/>
        <v>24%</v>
      </c>
    </row>
    <row r="74" spans="1:13" s="54" customFormat="1" ht="60" customHeight="1" x14ac:dyDescent="0.25">
      <c r="A74" s="38" t="s">
        <v>444</v>
      </c>
      <c r="B74" s="21" t="s">
        <v>203</v>
      </c>
      <c r="C74" s="21" t="s">
        <v>614</v>
      </c>
      <c r="D74" s="22" t="s">
        <v>855</v>
      </c>
      <c r="E74" s="107" t="s">
        <v>684</v>
      </c>
      <c r="F74" s="24">
        <v>43466</v>
      </c>
      <c r="G74" s="36">
        <v>24151260</v>
      </c>
      <c r="H74" s="22" t="s">
        <v>1007</v>
      </c>
      <c r="I74" s="38"/>
      <c r="J74" s="21"/>
      <c r="K74" s="24">
        <v>43466</v>
      </c>
      <c r="L74" s="24">
        <v>43585</v>
      </c>
      <c r="M74" s="22" t="str">
        <f t="shared" si="2"/>
        <v>75%</v>
      </c>
    </row>
    <row r="75" spans="1:13" s="54" customFormat="1" ht="60" customHeight="1" x14ac:dyDescent="0.25">
      <c r="A75" s="38" t="s">
        <v>445</v>
      </c>
      <c r="B75" s="21" t="s">
        <v>203</v>
      </c>
      <c r="C75" s="21" t="s">
        <v>614</v>
      </c>
      <c r="D75" s="22" t="s">
        <v>855</v>
      </c>
      <c r="E75" s="32" t="s">
        <v>280</v>
      </c>
      <c r="F75" s="24">
        <v>43466</v>
      </c>
      <c r="G75" s="36">
        <v>24275364</v>
      </c>
      <c r="H75" s="22" t="s">
        <v>1007</v>
      </c>
      <c r="I75" s="21"/>
      <c r="J75" s="21"/>
      <c r="K75" s="24">
        <v>43466</v>
      </c>
      <c r="L75" s="24">
        <v>43585</v>
      </c>
      <c r="M75" s="22" t="str">
        <f t="shared" si="2"/>
        <v>75%</v>
      </c>
    </row>
    <row r="76" spans="1:13" s="54" customFormat="1" ht="60" customHeight="1" x14ac:dyDescent="0.25">
      <c r="A76" s="38" t="s">
        <v>446</v>
      </c>
      <c r="B76" s="21" t="s">
        <v>203</v>
      </c>
      <c r="C76" s="21" t="s">
        <v>46</v>
      </c>
      <c r="D76" s="22" t="s">
        <v>861</v>
      </c>
      <c r="E76" s="38" t="s">
        <v>152</v>
      </c>
      <c r="F76" s="24">
        <v>43466</v>
      </c>
      <c r="G76" s="36">
        <v>39400500</v>
      </c>
      <c r="H76" s="22" t="s">
        <v>172</v>
      </c>
      <c r="I76" s="21"/>
      <c r="J76" s="21"/>
      <c r="K76" s="24">
        <v>43466</v>
      </c>
      <c r="L76" s="24">
        <v>43830</v>
      </c>
      <c r="M76" s="22" t="str">
        <f t="shared" si="2"/>
        <v>24%</v>
      </c>
    </row>
    <row r="77" spans="1:13" s="54" customFormat="1" ht="60" customHeight="1" x14ac:dyDescent="0.25">
      <c r="A77" s="38" t="s">
        <v>447</v>
      </c>
      <c r="B77" s="21" t="s">
        <v>203</v>
      </c>
      <c r="C77" s="21" t="s">
        <v>617</v>
      </c>
      <c r="D77" s="22" t="s">
        <v>870</v>
      </c>
      <c r="E77" s="38" t="s">
        <v>685</v>
      </c>
      <c r="F77" s="24">
        <v>43466</v>
      </c>
      <c r="G77" s="56" t="s">
        <v>844</v>
      </c>
      <c r="H77" s="22" t="s">
        <v>172</v>
      </c>
      <c r="I77" s="21"/>
      <c r="J77" s="22"/>
      <c r="K77" s="24">
        <v>43466</v>
      </c>
      <c r="L77" s="24">
        <v>43830</v>
      </c>
      <c r="M77" s="22" t="str">
        <f t="shared" si="2"/>
        <v>24%</v>
      </c>
    </row>
    <row r="78" spans="1:13" s="54" customFormat="1" ht="60" customHeight="1" x14ac:dyDescent="0.25">
      <c r="A78" s="38" t="s">
        <v>448</v>
      </c>
      <c r="B78" s="21" t="s">
        <v>203</v>
      </c>
      <c r="C78" s="21" t="s">
        <v>618</v>
      </c>
      <c r="D78" s="22" t="s">
        <v>871</v>
      </c>
      <c r="E78" s="32" t="s">
        <v>686</v>
      </c>
      <c r="F78" s="24">
        <v>43466</v>
      </c>
      <c r="G78" s="56" t="s">
        <v>845</v>
      </c>
      <c r="H78" s="22" t="s">
        <v>172</v>
      </c>
      <c r="I78" s="47"/>
      <c r="J78" s="21"/>
      <c r="K78" s="24">
        <v>43466</v>
      </c>
      <c r="L78" s="24">
        <v>43830</v>
      </c>
      <c r="M78" s="22" t="str">
        <f t="shared" si="2"/>
        <v>24%</v>
      </c>
    </row>
    <row r="79" spans="1:13" s="54" customFormat="1" ht="60" customHeight="1" x14ac:dyDescent="0.25">
      <c r="A79" s="21" t="s">
        <v>449</v>
      </c>
      <c r="B79" s="21" t="s">
        <v>203</v>
      </c>
      <c r="C79" s="21" t="s">
        <v>54</v>
      </c>
      <c r="D79" s="22" t="s">
        <v>872</v>
      </c>
      <c r="E79" s="32" t="s">
        <v>687</v>
      </c>
      <c r="F79" s="24">
        <v>43466</v>
      </c>
      <c r="G79" s="56" t="s">
        <v>846</v>
      </c>
      <c r="H79" s="22" t="s">
        <v>172</v>
      </c>
      <c r="I79" s="47"/>
      <c r="J79" s="21"/>
      <c r="K79" s="24">
        <v>43466</v>
      </c>
      <c r="L79" s="24">
        <v>43830</v>
      </c>
      <c r="M79" s="22" t="str">
        <f t="shared" si="2"/>
        <v>24%</v>
      </c>
    </row>
    <row r="80" spans="1:13" s="54" customFormat="1" ht="60" customHeight="1" x14ac:dyDescent="0.25">
      <c r="A80" s="21" t="s">
        <v>450</v>
      </c>
      <c r="B80" s="21" t="s">
        <v>203</v>
      </c>
      <c r="C80" s="21" t="s">
        <v>47</v>
      </c>
      <c r="D80" s="22" t="s">
        <v>873</v>
      </c>
      <c r="E80" s="32" t="s">
        <v>688</v>
      </c>
      <c r="F80" s="24">
        <v>43466</v>
      </c>
      <c r="G80" s="56" t="s">
        <v>847</v>
      </c>
      <c r="H80" s="22" t="s">
        <v>172</v>
      </c>
      <c r="I80" s="49"/>
      <c r="J80" s="49"/>
      <c r="K80" s="24">
        <v>43466</v>
      </c>
      <c r="L80" s="24">
        <v>43830</v>
      </c>
      <c r="M80" s="22" t="str">
        <f t="shared" si="2"/>
        <v>24%</v>
      </c>
    </row>
    <row r="81" spans="1:13" s="54" customFormat="1" ht="60" customHeight="1" x14ac:dyDescent="0.25">
      <c r="A81" s="38" t="s">
        <v>451</v>
      </c>
      <c r="B81" s="21" t="s">
        <v>203</v>
      </c>
      <c r="C81" s="21" t="s">
        <v>51</v>
      </c>
      <c r="D81" s="22" t="s">
        <v>874</v>
      </c>
      <c r="E81" s="38" t="s">
        <v>689</v>
      </c>
      <c r="F81" s="24">
        <v>43466</v>
      </c>
      <c r="G81" s="56" t="s">
        <v>848</v>
      </c>
      <c r="H81" s="22" t="s">
        <v>172</v>
      </c>
      <c r="I81" s="21"/>
      <c r="J81" s="21"/>
      <c r="K81" s="24">
        <v>43466</v>
      </c>
      <c r="L81" s="24">
        <v>43830</v>
      </c>
      <c r="M81" s="22" t="str">
        <f t="shared" si="2"/>
        <v>24%</v>
      </c>
    </row>
    <row r="82" spans="1:13" s="54" customFormat="1" ht="60" customHeight="1" x14ac:dyDescent="0.25">
      <c r="A82" s="38" t="s">
        <v>452</v>
      </c>
      <c r="B82" s="21" t="s">
        <v>219</v>
      </c>
      <c r="C82" s="21" t="s">
        <v>619</v>
      </c>
      <c r="D82" s="22" t="s">
        <v>875</v>
      </c>
      <c r="E82" s="38" t="s">
        <v>690</v>
      </c>
      <c r="F82" s="24">
        <v>43473</v>
      </c>
      <c r="G82" s="36">
        <v>2000000000</v>
      </c>
      <c r="H82" s="21" t="s">
        <v>1009</v>
      </c>
      <c r="I82" s="49"/>
      <c r="J82" s="49"/>
      <c r="K82" s="24">
        <v>43473</v>
      </c>
      <c r="L82" s="24">
        <v>43830</v>
      </c>
      <c r="M82" s="22" t="str">
        <f t="shared" si="2"/>
        <v>23%</v>
      </c>
    </row>
    <row r="83" spans="1:13" s="54" customFormat="1" ht="60" customHeight="1" x14ac:dyDescent="0.25">
      <c r="A83" s="38" t="s">
        <v>453</v>
      </c>
      <c r="B83" s="21" t="s">
        <v>219</v>
      </c>
      <c r="C83" s="21" t="s">
        <v>62</v>
      </c>
      <c r="D83" s="22" t="s">
        <v>182</v>
      </c>
      <c r="E83" s="38" t="s">
        <v>691</v>
      </c>
      <c r="F83" s="24">
        <v>43474</v>
      </c>
      <c r="G83" s="36">
        <v>1194217144</v>
      </c>
      <c r="H83" s="21" t="s">
        <v>174</v>
      </c>
      <c r="I83" s="49"/>
      <c r="J83" s="49"/>
      <c r="K83" s="24">
        <v>43475</v>
      </c>
      <c r="L83" s="24">
        <v>43625</v>
      </c>
      <c r="M83" s="22" t="str">
        <f t="shared" si="2"/>
        <v>53%</v>
      </c>
    </row>
    <row r="84" spans="1:13" s="54" customFormat="1" ht="60" customHeight="1" x14ac:dyDescent="0.25">
      <c r="A84" s="38" t="s">
        <v>454</v>
      </c>
      <c r="B84" s="21" t="s">
        <v>215</v>
      </c>
      <c r="C84" s="21" t="s">
        <v>295</v>
      </c>
      <c r="D84" s="22" t="s">
        <v>876</v>
      </c>
      <c r="E84" s="38" t="s">
        <v>692</v>
      </c>
      <c r="F84" s="24">
        <v>43474</v>
      </c>
      <c r="G84" s="36">
        <v>80960000</v>
      </c>
      <c r="H84" s="21" t="s">
        <v>1010</v>
      </c>
      <c r="I84" s="49"/>
      <c r="J84" s="49"/>
      <c r="K84" s="24">
        <v>43475</v>
      </c>
      <c r="L84" s="24">
        <v>43830</v>
      </c>
      <c r="M84" s="22" t="str">
        <f t="shared" si="2"/>
        <v>23%</v>
      </c>
    </row>
    <row r="85" spans="1:13" s="54" customFormat="1" ht="60" customHeight="1" x14ac:dyDescent="0.25">
      <c r="A85" s="38" t="s">
        <v>455</v>
      </c>
      <c r="B85" s="21" t="s">
        <v>215</v>
      </c>
      <c r="C85" s="21" t="s">
        <v>334</v>
      </c>
      <c r="D85" s="22" t="s">
        <v>877</v>
      </c>
      <c r="E85" s="38" t="s">
        <v>693</v>
      </c>
      <c r="F85" s="24">
        <v>43475</v>
      </c>
      <c r="G85" s="36">
        <v>21735000</v>
      </c>
      <c r="H85" s="21" t="s">
        <v>1011</v>
      </c>
      <c r="I85" s="49"/>
      <c r="J85" s="49"/>
      <c r="K85" s="24">
        <v>43475</v>
      </c>
      <c r="L85" s="24">
        <v>43823</v>
      </c>
      <c r="M85" s="22" t="str">
        <f t="shared" si="2"/>
        <v>23%</v>
      </c>
    </row>
    <row r="86" spans="1:13" s="54" customFormat="1" ht="60" customHeight="1" x14ac:dyDescent="0.25">
      <c r="A86" s="38" t="s">
        <v>456</v>
      </c>
      <c r="B86" s="21" t="s">
        <v>220</v>
      </c>
      <c r="C86" s="21" t="s">
        <v>64</v>
      </c>
      <c r="D86" s="22" t="s">
        <v>878</v>
      </c>
      <c r="E86" s="32" t="s">
        <v>694</v>
      </c>
      <c r="F86" s="24">
        <v>43480</v>
      </c>
      <c r="G86" s="36">
        <v>89100000</v>
      </c>
      <c r="H86" s="21" t="s">
        <v>1012</v>
      </c>
      <c r="I86" s="49"/>
      <c r="J86" s="49"/>
      <c r="K86" s="24">
        <v>43481</v>
      </c>
      <c r="L86" s="24">
        <v>43814</v>
      </c>
      <c r="M86" s="22" t="str">
        <f t="shared" si="2"/>
        <v>22%</v>
      </c>
    </row>
    <row r="87" spans="1:13" s="54" customFormat="1" ht="60" customHeight="1" x14ac:dyDescent="0.25">
      <c r="A87" s="38" t="s">
        <v>457</v>
      </c>
      <c r="B87" s="21" t="s">
        <v>215</v>
      </c>
      <c r="C87" s="21" t="s">
        <v>86</v>
      </c>
      <c r="D87" s="22" t="s">
        <v>879</v>
      </c>
      <c r="E87" s="32" t="s">
        <v>695</v>
      </c>
      <c r="F87" s="24">
        <v>43481</v>
      </c>
      <c r="G87" s="36">
        <v>99750000</v>
      </c>
      <c r="H87" s="21" t="s">
        <v>1012</v>
      </c>
      <c r="I87" s="49"/>
      <c r="J87" s="49"/>
      <c r="K87" s="24">
        <v>43481</v>
      </c>
      <c r="L87" s="24">
        <v>43814</v>
      </c>
      <c r="M87" s="22" t="str">
        <f t="shared" si="2"/>
        <v>22%</v>
      </c>
    </row>
    <row r="88" spans="1:13" s="54" customFormat="1" ht="60" customHeight="1" x14ac:dyDescent="0.25">
      <c r="A88" s="38" t="s">
        <v>458</v>
      </c>
      <c r="B88" s="21" t="s">
        <v>195</v>
      </c>
      <c r="C88" s="21" t="s">
        <v>72</v>
      </c>
      <c r="D88" s="22" t="s">
        <v>880</v>
      </c>
      <c r="E88" s="32" t="s">
        <v>696</v>
      </c>
      <c r="F88" s="24">
        <v>43481</v>
      </c>
      <c r="G88" s="36">
        <v>37800000</v>
      </c>
      <c r="H88" s="21" t="s">
        <v>1013</v>
      </c>
      <c r="I88" s="21"/>
      <c r="J88" s="21"/>
      <c r="K88" s="24">
        <v>43482</v>
      </c>
      <c r="L88" s="24">
        <v>43799</v>
      </c>
      <c r="M88" s="22" t="str">
        <f t="shared" si="2"/>
        <v>23%</v>
      </c>
    </row>
    <row r="89" spans="1:13" s="54" customFormat="1" ht="60" customHeight="1" x14ac:dyDescent="0.25">
      <c r="A89" s="38" t="s">
        <v>459</v>
      </c>
      <c r="B89" s="21" t="s">
        <v>195</v>
      </c>
      <c r="C89" s="21" t="s">
        <v>66</v>
      </c>
      <c r="D89" s="22" t="s">
        <v>881</v>
      </c>
      <c r="E89" s="32" t="s">
        <v>697</v>
      </c>
      <c r="F89" s="24">
        <v>43481</v>
      </c>
      <c r="G89" s="36">
        <v>56700000</v>
      </c>
      <c r="H89" s="21" t="s">
        <v>1014</v>
      </c>
      <c r="I89" s="49"/>
      <c r="J89" s="49"/>
      <c r="K89" s="24">
        <v>43481</v>
      </c>
      <c r="L89" s="24">
        <v>43799</v>
      </c>
      <c r="M89" s="22" t="str">
        <f t="shared" si="2"/>
        <v>23%</v>
      </c>
    </row>
    <row r="90" spans="1:13" s="54" customFormat="1" ht="60" customHeight="1" x14ac:dyDescent="0.25">
      <c r="A90" s="38" t="s">
        <v>460</v>
      </c>
      <c r="B90" s="21" t="s">
        <v>1045</v>
      </c>
      <c r="C90" s="21" t="s">
        <v>85</v>
      </c>
      <c r="D90" s="22" t="s">
        <v>882</v>
      </c>
      <c r="E90" s="32" t="s">
        <v>698</v>
      </c>
      <c r="F90" s="24">
        <v>43481</v>
      </c>
      <c r="G90" s="36">
        <v>67100000</v>
      </c>
      <c r="H90" s="21" t="s">
        <v>1012</v>
      </c>
      <c r="I90" s="49"/>
      <c r="J90" s="49"/>
      <c r="K90" s="70">
        <v>43482</v>
      </c>
      <c r="L90" s="31">
        <v>43815</v>
      </c>
      <c r="M90" s="22" t="str">
        <f t="shared" si="2"/>
        <v>22%</v>
      </c>
    </row>
    <row r="91" spans="1:13" s="54" customFormat="1" ht="60" customHeight="1" x14ac:dyDescent="0.25">
      <c r="A91" s="38" t="s">
        <v>461</v>
      </c>
      <c r="B91" s="21" t="s">
        <v>1045</v>
      </c>
      <c r="C91" s="21" t="s">
        <v>63</v>
      </c>
      <c r="D91" s="22" t="s">
        <v>883</v>
      </c>
      <c r="E91" s="32" t="s">
        <v>699</v>
      </c>
      <c r="F91" s="24">
        <v>43481</v>
      </c>
      <c r="G91" s="36">
        <v>39600000</v>
      </c>
      <c r="H91" s="21" t="s">
        <v>1012</v>
      </c>
      <c r="I91" s="49"/>
      <c r="J91" s="49"/>
      <c r="K91" s="24">
        <v>43482</v>
      </c>
      <c r="L91" s="24">
        <v>43815</v>
      </c>
      <c r="M91" s="22" t="str">
        <f t="shared" si="2"/>
        <v>22%</v>
      </c>
    </row>
    <row r="92" spans="1:13" s="54" customFormat="1" ht="60" customHeight="1" x14ac:dyDescent="0.25">
      <c r="A92" s="38" t="s">
        <v>462</v>
      </c>
      <c r="B92" s="21" t="s">
        <v>195</v>
      </c>
      <c r="C92" s="21" t="s">
        <v>344</v>
      </c>
      <c r="D92" s="22" t="s">
        <v>884</v>
      </c>
      <c r="E92" s="32" t="s">
        <v>700</v>
      </c>
      <c r="F92" s="24">
        <v>43481</v>
      </c>
      <c r="G92" s="36">
        <v>56700000</v>
      </c>
      <c r="H92" s="21" t="s">
        <v>1013</v>
      </c>
      <c r="I92" s="49"/>
      <c r="J92" s="49"/>
      <c r="K92" s="24">
        <v>43482</v>
      </c>
      <c r="L92" s="24">
        <v>43799</v>
      </c>
      <c r="M92" s="22" t="str">
        <f t="shared" si="2"/>
        <v>23%</v>
      </c>
    </row>
    <row r="93" spans="1:13" s="54" customFormat="1" ht="60" customHeight="1" x14ac:dyDescent="0.25">
      <c r="A93" s="38" t="s">
        <v>463</v>
      </c>
      <c r="B93" s="21" t="s">
        <v>195</v>
      </c>
      <c r="C93" s="21" t="s">
        <v>71</v>
      </c>
      <c r="D93" s="22" t="s">
        <v>885</v>
      </c>
      <c r="E93" s="32" t="s">
        <v>701</v>
      </c>
      <c r="F93" s="24">
        <v>43481</v>
      </c>
      <c r="G93" s="36">
        <v>56700000</v>
      </c>
      <c r="H93" s="21" t="s">
        <v>1013</v>
      </c>
      <c r="I93" s="49"/>
      <c r="J93" s="49"/>
      <c r="K93" s="24">
        <v>43482</v>
      </c>
      <c r="L93" s="24">
        <v>43799</v>
      </c>
      <c r="M93" s="22" t="str">
        <f t="shared" si="2"/>
        <v>23%</v>
      </c>
    </row>
    <row r="94" spans="1:13" s="54" customFormat="1" ht="60" customHeight="1" x14ac:dyDescent="0.25">
      <c r="A94" s="38" t="s">
        <v>464</v>
      </c>
      <c r="B94" s="21" t="s">
        <v>195</v>
      </c>
      <c r="C94" s="21" t="s">
        <v>620</v>
      </c>
      <c r="D94" s="22" t="s">
        <v>886</v>
      </c>
      <c r="E94" s="32" t="s">
        <v>702</v>
      </c>
      <c r="F94" s="24">
        <v>43481</v>
      </c>
      <c r="G94" s="36">
        <v>37800000</v>
      </c>
      <c r="H94" s="21" t="s">
        <v>1013</v>
      </c>
      <c r="I94" s="49"/>
      <c r="J94" s="49"/>
      <c r="K94" s="24">
        <v>43482</v>
      </c>
      <c r="L94" s="24">
        <v>43799</v>
      </c>
      <c r="M94" s="22" t="str">
        <f t="shared" si="2"/>
        <v>23%</v>
      </c>
    </row>
    <row r="95" spans="1:13" s="54" customFormat="1" ht="60" customHeight="1" x14ac:dyDescent="0.25">
      <c r="A95" s="38" t="s">
        <v>465</v>
      </c>
      <c r="B95" s="21" t="s">
        <v>257</v>
      </c>
      <c r="C95" s="21" t="s">
        <v>126</v>
      </c>
      <c r="D95" s="22" t="s">
        <v>887</v>
      </c>
      <c r="E95" s="32" t="s">
        <v>703</v>
      </c>
      <c r="F95" s="24">
        <v>43481</v>
      </c>
      <c r="G95" s="36">
        <v>20000000</v>
      </c>
      <c r="H95" s="21" t="s">
        <v>1015</v>
      </c>
      <c r="I95" s="49"/>
      <c r="J95" s="49"/>
      <c r="K95" s="24">
        <v>43481</v>
      </c>
      <c r="L95" s="24">
        <v>43830</v>
      </c>
      <c r="M95" s="22" t="str">
        <f t="shared" si="2"/>
        <v>21%</v>
      </c>
    </row>
    <row r="96" spans="1:13" s="54" customFormat="1" ht="60" customHeight="1" x14ac:dyDescent="0.25">
      <c r="A96" s="38" t="s">
        <v>466</v>
      </c>
      <c r="B96" s="21" t="s">
        <v>195</v>
      </c>
      <c r="C96" s="21" t="s">
        <v>74</v>
      </c>
      <c r="D96" s="22" t="s">
        <v>888</v>
      </c>
      <c r="E96" s="32" t="s">
        <v>704</v>
      </c>
      <c r="F96" s="24">
        <v>43482</v>
      </c>
      <c r="G96" s="36">
        <v>56700000</v>
      </c>
      <c r="H96" s="21" t="s">
        <v>1013</v>
      </c>
      <c r="I96" s="49"/>
      <c r="J96" s="49"/>
      <c r="K96" s="24">
        <v>43482</v>
      </c>
      <c r="L96" s="24">
        <v>43799</v>
      </c>
      <c r="M96" s="22" t="str">
        <f t="shared" si="2"/>
        <v>23%</v>
      </c>
    </row>
    <row r="97" spans="1:13" s="54" customFormat="1" ht="60" customHeight="1" x14ac:dyDescent="0.25">
      <c r="A97" s="38" t="s">
        <v>467</v>
      </c>
      <c r="B97" s="21" t="s">
        <v>257</v>
      </c>
      <c r="C97" s="21" t="s">
        <v>124</v>
      </c>
      <c r="D97" s="22" t="s">
        <v>889</v>
      </c>
      <c r="E97" s="32" t="s">
        <v>705</v>
      </c>
      <c r="F97" s="24">
        <v>43482</v>
      </c>
      <c r="G97" s="36">
        <v>30000000</v>
      </c>
      <c r="H97" s="21" t="s">
        <v>1016</v>
      </c>
      <c r="I97" s="49"/>
      <c r="J97" s="49"/>
      <c r="K97" s="24">
        <v>43482</v>
      </c>
      <c r="L97" s="24">
        <v>43830</v>
      </c>
      <c r="M97" s="22" t="str">
        <f t="shared" si="2"/>
        <v>21%</v>
      </c>
    </row>
    <row r="98" spans="1:13" s="54" customFormat="1" ht="60" customHeight="1" x14ac:dyDescent="0.25">
      <c r="A98" s="38" t="s">
        <v>468</v>
      </c>
      <c r="B98" s="21" t="s">
        <v>195</v>
      </c>
      <c r="C98" s="21" t="s">
        <v>621</v>
      </c>
      <c r="D98" s="22" t="s">
        <v>890</v>
      </c>
      <c r="E98" s="32" t="s">
        <v>706</v>
      </c>
      <c r="F98" s="24">
        <v>43482</v>
      </c>
      <c r="G98" s="36">
        <v>56700000</v>
      </c>
      <c r="H98" s="21" t="s">
        <v>1013</v>
      </c>
      <c r="I98" s="49"/>
      <c r="J98" s="49"/>
      <c r="K98" s="24">
        <v>43482</v>
      </c>
      <c r="L98" s="24">
        <v>43799</v>
      </c>
      <c r="M98" s="22" t="str">
        <f t="shared" si="2"/>
        <v>23%</v>
      </c>
    </row>
    <row r="99" spans="1:13" s="54" customFormat="1" ht="60" customHeight="1" x14ac:dyDescent="0.25">
      <c r="A99" s="38" t="s">
        <v>469</v>
      </c>
      <c r="B99" s="21" t="s">
        <v>195</v>
      </c>
      <c r="C99" s="21" t="s">
        <v>69</v>
      </c>
      <c r="D99" s="22" t="s">
        <v>891</v>
      </c>
      <c r="E99" s="32" t="s">
        <v>707</v>
      </c>
      <c r="F99" s="24">
        <v>43482</v>
      </c>
      <c r="G99" s="36">
        <v>56700000</v>
      </c>
      <c r="H99" s="21" t="s">
        <v>1013</v>
      </c>
      <c r="I99" s="49"/>
      <c r="J99" s="49"/>
      <c r="K99" s="24">
        <v>43482</v>
      </c>
      <c r="L99" s="24">
        <v>43799</v>
      </c>
      <c r="M99" s="22" t="str">
        <f t="shared" si="2"/>
        <v>23%</v>
      </c>
    </row>
    <row r="100" spans="1:13" s="54" customFormat="1" ht="60" customHeight="1" x14ac:dyDescent="0.25">
      <c r="A100" s="38" t="s">
        <v>470</v>
      </c>
      <c r="B100" s="21" t="s">
        <v>1045</v>
      </c>
      <c r="C100" s="21" t="s">
        <v>68</v>
      </c>
      <c r="D100" s="22" t="s">
        <v>892</v>
      </c>
      <c r="E100" s="32" t="s">
        <v>156</v>
      </c>
      <c r="F100" s="24">
        <v>43482</v>
      </c>
      <c r="G100" s="36">
        <v>67100000</v>
      </c>
      <c r="H100" s="21" t="s">
        <v>175</v>
      </c>
      <c r="I100" s="49"/>
      <c r="J100" s="49"/>
      <c r="K100" s="24">
        <v>43482</v>
      </c>
      <c r="L100" s="24">
        <v>43815</v>
      </c>
      <c r="M100" s="22" t="str">
        <f t="shared" si="2"/>
        <v>22%</v>
      </c>
    </row>
    <row r="101" spans="1:13" s="54" customFormat="1" ht="60" customHeight="1" x14ac:dyDescent="0.25">
      <c r="A101" s="38" t="s">
        <v>471</v>
      </c>
      <c r="B101" s="21" t="s">
        <v>242</v>
      </c>
      <c r="C101" s="21" t="s">
        <v>622</v>
      </c>
      <c r="D101" s="22" t="s">
        <v>893</v>
      </c>
      <c r="E101" s="32" t="s">
        <v>708</v>
      </c>
      <c r="F101" s="24">
        <v>43483</v>
      </c>
      <c r="G101" s="36">
        <v>1892000000</v>
      </c>
      <c r="H101" s="21" t="s">
        <v>1017</v>
      </c>
      <c r="I101" s="49"/>
      <c r="J101" s="49"/>
      <c r="K101" s="31">
        <v>43483</v>
      </c>
      <c r="L101" s="31">
        <v>43830</v>
      </c>
      <c r="M101" s="22" t="str">
        <f t="shared" si="2"/>
        <v>21%</v>
      </c>
    </row>
    <row r="102" spans="1:13" s="54" customFormat="1" ht="60" customHeight="1" x14ac:dyDescent="0.25">
      <c r="A102" s="38" t="s">
        <v>472</v>
      </c>
      <c r="B102" s="21" t="s">
        <v>257</v>
      </c>
      <c r="C102" s="21" t="s">
        <v>127</v>
      </c>
      <c r="D102" s="22" t="s">
        <v>894</v>
      </c>
      <c r="E102" s="32" t="s">
        <v>709</v>
      </c>
      <c r="F102" s="24">
        <v>43483</v>
      </c>
      <c r="G102" s="36">
        <v>46200000</v>
      </c>
      <c r="H102" s="21" t="s">
        <v>175</v>
      </c>
      <c r="I102" s="49"/>
      <c r="J102" s="49"/>
      <c r="K102" s="24">
        <v>43486</v>
      </c>
      <c r="L102" s="24">
        <v>43819</v>
      </c>
      <c r="M102" s="22" t="str">
        <f t="shared" si="2"/>
        <v>21%</v>
      </c>
    </row>
    <row r="103" spans="1:13" s="54" customFormat="1" ht="60" customHeight="1" x14ac:dyDescent="0.25">
      <c r="A103" s="38" t="s">
        <v>473</v>
      </c>
      <c r="B103" s="21" t="s">
        <v>1045</v>
      </c>
      <c r="C103" s="21" t="s">
        <v>76</v>
      </c>
      <c r="D103" s="22" t="s">
        <v>895</v>
      </c>
      <c r="E103" s="32" t="s">
        <v>710</v>
      </c>
      <c r="F103" s="24">
        <v>43483</v>
      </c>
      <c r="G103" s="36">
        <v>29106000</v>
      </c>
      <c r="H103" s="21" t="s">
        <v>175</v>
      </c>
      <c r="I103" s="49"/>
      <c r="J103" s="49"/>
      <c r="K103" s="24">
        <v>43486</v>
      </c>
      <c r="L103" s="24">
        <v>43819</v>
      </c>
      <c r="M103" s="22" t="str">
        <f t="shared" si="2"/>
        <v>21%</v>
      </c>
    </row>
    <row r="104" spans="1:13" s="54" customFormat="1" ht="60" customHeight="1" x14ac:dyDescent="0.25">
      <c r="A104" s="38" t="s">
        <v>474</v>
      </c>
      <c r="B104" s="21" t="s">
        <v>257</v>
      </c>
      <c r="C104" s="21" t="s">
        <v>345</v>
      </c>
      <c r="D104" s="22" t="s">
        <v>896</v>
      </c>
      <c r="E104" s="32" t="s">
        <v>711</v>
      </c>
      <c r="F104" s="24">
        <v>43487</v>
      </c>
      <c r="G104" s="36">
        <v>39267000</v>
      </c>
      <c r="H104" s="21" t="s">
        <v>1018</v>
      </c>
      <c r="I104" s="49"/>
      <c r="J104" s="49"/>
      <c r="K104" s="24">
        <v>43487</v>
      </c>
      <c r="L104" s="24">
        <v>43799</v>
      </c>
      <c r="M104" s="22" t="str">
        <f t="shared" si="2"/>
        <v>22%</v>
      </c>
    </row>
    <row r="105" spans="1:13" s="54" customFormat="1" ht="60" customHeight="1" x14ac:dyDescent="0.25">
      <c r="A105" s="38" t="s">
        <v>475</v>
      </c>
      <c r="B105" s="22" t="s">
        <v>263</v>
      </c>
      <c r="C105" s="21" t="s">
        <v>114</v>
      </c>
      <c r="D105" s="22" t="s">
        <v>897</v>
      </c>
      <c r="E105" s="32" t="s">
        <v>712</v>
      </c>
      <c r="F105" s="24">
        <v>43488</v>
      </c>
      <c r="G105" s="36">
        <v>34815000</v>
      </c>
      <c r="H105" s="21" t="s">
        <v>176</v>
      </c>
      <c r="I105" s="49"/>
      <c r="J105" s="49"/>
      <c r="K105" s="24">
        <v>43489</v>
      </c>
      <c r="L105" s="24">
        <v>43792</v>
      </c>
      <c r="M105" s="22" t="str">
        <f t="shared" si="2"/>
        <v>22%</v>
      </c>
    </row>
    <row r="106" spans="1:13" s="54" customFormat="1" ht="60" customHeight="1" x14ac:dyDescent="0.25">
      <c r="A106" s="38" t="s">
        <v>476</v>
      </c>
      <c r="B106" s="21" t="s">
        <v>203</v>
      </c>
      <c r="C106" s="21" t="s">
        <v>75</v>
      </c>
      <c r="D106" s="22" t="s">
        <v>898</v>
      </c>
      <c r="E106" s="32" t="s">
        <v>713</v>
      </c>
      <c r="F106" s="24">
        <v>43489</v>
      </c>
      <c r="G106" s="36">
        <v>450022576</v>
      </c>
      <c r="H106" s="21" t="s">
        <v>175</v>
      </c>
      <c r="I106" s="49"/>
      <c r="J106" s="49"/>
      <c r="K106" s="24">
        <v>43490</v>
      </c>
      <c r="L106" s="24">
        <v>43823</v>
      </c>
      <c r="M106" s="22" t="str">
        <f t="shared" si="2"/>
        <v>20%</v>
      </c>
    </row>
    <row r="107" spans="1:13" s="54" customFormat="1" ht="60" customHeight="1" x14ac:dyDescent="0.25">
      <c r="A107" s="38" t="s">
        <v>477</v>
      </c>
      <c r="B107" s="21" t="s">
        <v>243</v>
      </c>
      <c r="C107" s="21" t="s">
        <v>333</v>
      </c>
      <c r="D107" s="22" t="s">
        <v>899</v>
      </c>
      <c r="E107" s="32" t="s">
        <v>714</v>
      </c>
      <c r="F107" s="24">
        <v>43489</v>
      </c>
      <c r="G107" s="36">
        <v>5000000</v>
      </c>
      <c r="H107" s="21" t="s">
        <v>1019</v>
      </c>
      <c r="I107" s="49"/>
      <c r="J107" s="49"/>
      <c r="K107" s="24">
        <v>43490</v>
      </c>
      <c r="L107" s="24">
        <v>43520</v>
      </c>
      <c r="M107" s="22" t="str">
        <f t="shared" si="2"/>
        <v>100%</v>
      </c>
    </row>
    <row r="108" spans="1:13" s="54" customFormat="1" ht="60" customHeight="1" x14ac:dyDescent="0.25">
      <c r="A108" s="38" t="s">
        <v>478</v>
      </c>
      <c r="B108" s="22" t="s">
        <v>263</v>
      </c>
      <c r="C108" s="21" t="s">
        <v>623</v>
      </c>
      <c r="D108" s="22" t="s">
        <v>900</v>
      </c>
      <c r="E108" s="32" t="s">
        <v>715</v>
      </c>
      <c r="F108" s="24">
        <v>43489</v>
      </c>
      <c r="G108" s="36">
        <v>34815000</v>
      </c>
      <c r="H108" s="21" t="s">
        <v>1020</v>
      </c>
      <c r="I108" s="49"/>
      <c r="J108" s="49"/>
      <c r="K108" s="24">
        <v>43490</v>
      </c>
      <c r="L108" s="24">
        <v>43793</v>
      </c>
      <c r="M108" s="22" t="str">
        <f t="shared" si="2"/>
        <v>21%</v>
      </c>
    </row>
    <row r="109" spans="1:13" s="54" customFormat="1" ht="60" customHeight="1" x14ac:dyDescent="0.25">
      <c r="A109" s="38" t="s">
        <v>479</v>
      </c>
      <c r="B109" s="22" t="s">
        <v>263</v>
      </c>
      <c r="C109" s="21" t="s">
        <v>112</v>
      </c>
      <c r="D109" s="22">
        <v>1036654551</v>
      </c>
      <c r="E109" s="32" t="s">
        <v>716</v>
      </c>
      <c r="F109" s="24">
        <v>43489</v>
      </c>
      <c r="G109" s="36">
        <v>23100000</v>
      </c>
      <c r="H109" s="21" t="s">
        <v>1021</v>
      </c>
      <c r="I109" s="49"/>
      <c r="J109" s="49"/>
      <c r="K109" s="24">
        <v>43497</v>
      </c>
      <c r="L109" s="24">
        <v>43813</v>
      </c>
      <c r="M109" s="22" t="str">
        <f t="shared" si="2"/>
        <v>18%</v>
      </c>
    </row>
    <row r="110" spans="1:13" s="54" customFormat="1" ht="60" customHeight="1" x14ac:dyDescent="0.25">
      <c r="A110" s="38" t="s">
        <v>480</v>
      </c>
      <c r="B110" s="21" t="s">
        <v>257</v>
      </c>
      <c r="C110" s="21" t="s">
        <v>128</v>
      </c>
      <c r="D110" s="22" t="s">
        <v>901</v>
      </c>
      <c r="E110" s="32" t="s">
        <v>717</v>
      </c>
      <c r="F110" s="24">
        <v>43489</v>
      </c>
      <c r="G110" s="36">
        <v>63143178</v>
      </c>
      <c r="H110" s="21" t="s">
        <v>1022</v>
      </c>
      <c r="I110" s="49"/>
      <c r="J110" s="49"/>
      <c r="K110" s="24">
        <v>43490</v>
      </c>
      <c r="L110" s="24">
        <v>43799</v>
      </c>
      <c r="M110" s="22" t="str">
        <f t="shared" si="2"/>
        <v>21%</v>
      </c>
    </row>
    <row r="111" spans="1:13" s="54" customFormat="1" ht="60" customHeight="1" x14ac:dyDescent="0.25">
      <c r="A111" s="38" t="s">
        <v>481</v>
      </c>
      <c r="B111" s="21" t="s">
        <v>1046</v>
      </c>
      <c r="C111" s="21" t="s">
        <v>111</v>
      </c>
      <c r="D111" s="22" t="s">
        <v>902</v>
      </c>
      <c r="E111" s="32" t="s">
        <v>718</v>
      </c>
      <c r="F111" s="24">
        <v>43489</v>
      </c>
      <c r="G111" s="36">
        <v>42000200</v>
      </c>
      <c r="H111" s="21" t="s">
        <v>175</v>
      </c>
      <c r="I111" s="49"/>
      <c r="J111" s="49"/>
      <c r="K111" s="24">
        <v>43490</v>
      </c>
      <c r="L111" s="24">
        <v>43823</v>
      </c>
      <c r="M111" s="22" t="str">
        <f t="shared" si="2"/>
        <v>20%</v>
      </c>
    </row>
    <row r="112" spans="1:13" s="54" customFormat="1" ht="60" customHeight="1" x14ac:dyDescent="0.25">
      <c r="A112" s="38" t="s">
        <v>482</v>
      </c>
      <c r="B112" s="22" t="s">
        <v>263</v>
      </c>
      <c r="C112" s="21" t="s">
        <v>115</v>
      </c>
      <c r="D112" s="22" t="s">
        <v>903</v>
      </c>
      <c r="E112" s="32" t="s">
        <v>719</v>
      </c>
      <c r="F112" s="24">
        <v>43490</v>
      </c>
      <c r="G112" s="36">
        <v>23100000</v>
      </c>
      <c r="H112" s="21" t="s">
        <v>1021</v>
      </c>
      <c r="I112" s="49"/>
      <c r="J112" s="49"/>
      <c r="K112" s="24">
        <v>43497</v>
      </c>
      <c r="L112" s="24">
        <v>43814</v>
      </c>
      <c r="M112" s="22" t="str">
        <f t="shared" si="2"/>
        <v>18%</v>
      </c>
    </row>
    <row r="113" spans="1:13" s="54" customFormat="1" ht="60" customHeight="1" x14ac:dyDescent="0.25">
      <c r="A113" s="38" t="s">
        <v>483</v>
      </c>
      <c r="B113" s="21" t="s">
        <v>203</v>
      </c>
      <c r="C113" s="21" t="s">
        <v>624</v>
      </c>
      <c r="D113" s="22" t="s">
        <v>191</v>
      </c>
      <c r="E113" s="32" t="s">
        <v>720</v>
      </c>
      <c r="F113" s="24">
        <v>43491</v>
      </c>
      <c r="G113" s="56" t="s">
        <v>849</v>
      </c>
      <c r="H113" s="21" t="s">
        <v>172</v>
      </c>
      <c r="I113" s="49"/>
      <c r="J113" s="49"/>
      <c r="K113" s="24">
        <v>43491</v>
      </c>
      <c r="L113" s="24">
        <v>43855</v>
      </c>
      <c r="M113" s="22" t="str">
        <f t="shared" si="2"/>
        <v>18%</v>
      </c>
    </row>
    <row r="114" spans="1:13" s="54" customFormat="1" ht="60" customHeight="1" x14ac:dyDescent="0.25">
      <c r="A114" s="38" t="s">
        <v>484</v>
      </c>
      <c r="B114" s="21" t="s">
        <v>203</v>
      </c>
      <c r="C114" s="21" t="s">
        <v>625</v>
      </c>
      <c r="D114" s="22" t="s">
        <v>904</v>
      </c>
      <c r="E114" s="32" t="s">
        <v>721</v>
      </c>
      <c r="F114" s="24">
        <v>43493</v>
      </c>
      <c r="G114" s="56" t="s">
        <v>844</v>
      </c>
      <c r="H114" s="21" t="s">
        <v>172</v>
      </c>
      <c r="I114" s="49"/>
      <c r="J114" s="49"/>
      <c r="K114" s="24">
        <v>43493</v>
      </c>
      <c r="L114" s="24">
        <v>43857</v>
      </c>
      <c r="M114" s="22" t="str">
        <f t="shared" si="2"/>
        <v>17%</v>
      </c>
    </row>
    <row r="115" spans="1:13" s="54" customFormat="1" ht="60" customHeight="1" x14ac:dyDescent="0.25">
      <c r="A115" s="38" t="s">
        <v>485</v>
      </c>
      <c r="B115" s="21" t="s">
        <v>243</v>
      </c>
      <c r="C115" s="21" t="s">
        <v>332</v>
      </c>
      <c r="D115" s="22" t="s">
        <v>905</v>
      </c>
      <c r="E115" s="32" t="s">
        <v>722</v>
      </c>
      <c r="F115" s="24">
        <v>43494</v>
      </c>
      <c r="G115" s="36">
        <v>5000000</v>
      </c>
      <c r="H115" s="21" t="s">
        <v>1019</v>
      </c>
      <c r="I115" s="49"/>
      <c r="J115" s="49"/>
      <c r="K115" s="24">
        <v>43494</v>
      </c>
      <c r="L115" s="24">
        <v>43523</v>
      </c>
      <c r="M115" s="22" t="str">
        <f t="shared" si="2"/>
        <v>100%</v>
      </c>
    </row>
    <row r="116" spans="1:13" s="54" customFormat="1" ht="60" customHeight="1" x14ac:dyDescent="0.25">
      <c r="A116" s="38" t="s">
        <v>486</v>
      </c>
      <c r="B116" s="21" t="s">
        <v>1045</v>
      </c>
      <c r="C116" s="21" t="s">
        <v>73</v>
      </c>
      <c r="D116" s="22" t="s">
        <v>906</v>
      </c>
      <c r="E116" s="32" t="s">
        <v>1054</v>
      </c>
      <c r="F116" s="24">
        <v>43494</v>
      </c>
      <c r="G116" s="36">
        <v>61000000</v>
      </c>
      <c r="H116" s="21" t="s">
        <v>176</v>
      </c>
      <c r="I116" s="49"/>
      <c r="J116" s="49"/>
      <c r="K116" s="51">
        <v>43497</v>
      </c>
      <c r="L116" s="51">
        <v>43798</v>
      </c>
      <c r="M116" s="22" t="str">
        <f t="shared" si="2"/>
        <v>19%</v>
      </c>
    </row>
    <row r="117" spans="1:13" s="54" customFormat="1" ht="60" customHeight="1" x14ac:dyDescent="0.25">
      <c r="A117" s="38" t="s">
        <v>487</v>
      </c>
      <c r="B117" s="22" t="s">
        <v>263</v>
      </c>
      <c r="C117" s="21" t="s">
        <v>116</v>
      </c>
      <c r="D117" s="22" t="s">
        <v>907</v>
      </c>
      <c r="E117" s="32" t="s">
        <v>723</v>
      </c>
      <c r="F117" s="24">
        <v>43494</v>
      </c>
      <c r="G117" s="36">
        <v>23100000</v>
      </c>
      <c r="H117" s="21" t="s">
        <v>1014</v>
      </c>
      <c r="I117" s="49"/>
      <c r="J117" s="49"/>
      <c r="K117" s="24">
        <v>43497</v>
      </c>
      <c r="L117" s="24">
        <v>43814</v>
      </c>
      <c r="M117" s="22" t="str">
        <f t="shared" si="2"/>
        <v>18%</v>
      </c>
    </row>
    <row r="118" spans="1:13" s="54" customFormat="1" ht="60" customHeight="1" x14ac:dyDescent="0.25">
      <c r="A118" s="38" t="s">
        <v>488</v>
      </c>
      <c r="B118" s="22" t="s">
        <v>263</v>
      </c>
      <c r="C118" s="21" t="s">
        <v>626</v>
      </c>
      <c r="D118" s="22" t="s">
        <v>908</v>
      </c>
      <c r="E118" s="32" t="s">
        <v>724</v>
      </c>
      <c r="F118" s="24">
        <v>43494</v>
      </c>
      <c r="G118" s="36">
        <v>26250000</v>
      </c>
      <c r="H118" s="21" t="s">
        <v>1014</v>
      </c>
      <c r="I118" s="49"/>
      <c r="J118" s="49"/>
      <c r="K118" s="24">
        <v>43497</v>
      </c>
      <c r="L118" s="24">
        <v>43814</v>
      </c>
      <c r="M118" s="22" t="str">
        <f t="shared" ref="M118:M181" si="3">IF((ROUND((($N$2-$K118)/(EDATE($L118,0)-$K118)*100),2))&gt;100,"100%",CONCATENATE((ROUND((($N$2-$K118)/(EDATE($L118,0)-$K118)*100),0)),"%"))</f>
        <v>18%</v>
      </c>
    </row>
    <row r="119" spans="1:13" s="54" customFormat="1" ht="60" customHeight="1" x14ac:dyDescent="0.25">
      <c r="A119" s="38" t="s">
        <v>489</v>
      </c>
      <c r="B119" s="21" t="s">
        <v>1045</v>
      </c>
      <c r="C119" s="21" t="s">
        <v>82</v>
      </c>
      <c r="D119" s="22" t="s">
        <v>909</v>
      </c>
      <c r="E119" s="32" t="s">
        <v>725</v>
      </c>
      <c r="F119" s="24">
        <v>43494</v>
      </c>
      <c r="G119" s="36">
        <v>61850250</v>
      </c>
      <c r="H119" s="21" t="s">
        <v>175</v>
      </c>
      <c r="I119" s="49"/>
      <c r="J119" s="49"/>
      <c r="K119" s="24">
        <v>43497</v>
      </c>
      <c r="L119" s="51">
        <v>43829</v>
      </c>
      <c r="M119" s="22" t="str">
        <f t="shared" si="3"/>
        <v>17%</v>
      </c>
    </row>
    <row r="120" spans="1:13" s="54" customFormat="1" ht="60" customHeight="1" x14ac:dyDescent="0.25">
      <c r="A120" s="38" t="s">
        <v>490</v>
      </c>
      <c r="B120" s="21" t="s">
        <v>194</v>
      </c>
      <c r="C120" s="21" t="s">
        <v>133</v>
      </c>
      <c r="D120" s="108" t="s">
        <v>184</v>
      </c>
      <c r="E120" s="32" t="s">
        <v>726</v>
      </c>
      <c r="F120" s="24">
        <v>43494</v>
      </c>
      <c r="G120" s="36">
        <v>3677992000</v>
      </c>
      <c r="H120" s="21" t="s">
        <v>177</v>
      </c>
      <c r="I120" s="49"/>
      <c r="J120" s="49"/>
      <c r="K120" s="76">
        <v>43500</v>
      </c>
      <c r="L120" s="76">
        <v>43741</v>
      </c>
      <c r="M120" s="22" t="str">
        <f t="shared" si="3"/>
        <v>23%</v>
      </c>
    </row>
    <row r="121" spans="1:13" s="54" customFormat="1" ht="60" customHeight="1" x14ac:dyDescent="0.25">
      <c r="A121" s="38" t="s">
        <v>491</v>
      </c>
      <c r="B121" s="21" t="s">
        <v>1045</v>
      </c>
      <c r="C121" s="21" t="s">
        <v>627</v>
      </c>
      <c r="D121" s="22" t="s">
        <v>853</v>
      </c>
      <c r="E121" s="32" t="s">
        <v>727</v>
      </c>
      <c r="F121" s="24">
        <v>43495</v>
      </c>
      <c r="G121" s="36">
        <v>199870000</v>
      </c>
      <c r="H121" s="21" t="s">
        <v>175</v>
      </c>
      <c r="I121" s="49"/>
      <c r="J121" s="49"/>
      <c r="K121" s="24">
        <v>43497</v>
      </c>
      <c r="L121" s="24">
        <v>43829</v>
      </c>
      <c r="M121" s="22" t="str">
        <f t="shared" si="3"/>
        <v>17%</v>
      </c>
    </row>
    <row r="122" spans="1:13" s="54" customFormat="1" ht="60" customHeight="1" x14ac:dyDescent="0.25">
      <c r="A122" s="38" t="s">
        <v>492</v>
      </c>
      <c r="B122" s="22" t="s">
        <v>263</v>
      </c>
      <c r="C122" s="21" t="s">
        <v>628</v>
      </c>
      <c r="D122" s="22" t="s">
        <v>910</v>
      </c>
      <c r="E122" s="32" t="s">
        <v>728</v>
      </c>
      <c r="F122" s="24">
        <v>43495</v>
      </c>
      <c r="G122" s="36">
        <v>31500000</v>
      </c>
      <c r="H122" s="21" t="s">
        <v>1014</v>
      </c>
      <c r="I122" s="49"/>
      <c r="J122" s="49"/>
      <c r="K122" s="24">
        <v>43497</v>
      </c>
      <c r="L122" s="24">
        <v>43814</v>
      </c>
      <c r="M122" s="22" t="str">
        <f t="shared" si="3"/>
        <v>18%</v>
      </c>
    </row>
    <row r="123" spans="1:13" s="54" customFormat="1" ht="60" customHeight="1" x14ac:dyDescent="0.25">
      <c r="A123" s="38" t="s">
        <v>493</v>
      </c>
      <c r="B123" s="21" t="s">
        <v>257</v>
      </c>
      <c r="C123" s="21" t="s">
        <v>202</v>
      </c>
      <c r="D123" s="22" t="s">
        <v>199</v>
      </c>
      <c r="E123" s="32" t="s">
        <v>729</v>
      </c>
      <c r="F123" s="24">
        <v>43495</v>
      </c>
      <c r="G123" s="36">
        <v>750000000</v>
      </c>
      <c r="H123" s="21" t="s">
        <v>181</v>
      </c>
      <c r="I123" s="49"/>
      <c r="J123" s="49"/>
      <c r="K123" s="24">
        <v>43497</v>
      </c>
      <c r="L123" s="24">
        <v>43708</v>
      </c>
      <c r="M123" s="22" t="str">
        <f t="shared" si="3"/>
        <v>27%</v>
      </c>
    </row>
    <row r="124" spans="1:13" s="54" customFormat="1" ht="60" customHeight="1" x14ac:dyDescent="0.25">
      <c r="A124" s="38" t="s">
        <v>494</v>
      </c>
      <c r="B124" s="22" t="s">
        <v>263</v>
      </c>
      <c r="C124" s="21" t="s">
        <v>104</v>
      </c>
      <c r="D124" s="22" t="s">
        <v>911</v>
      </c>
      <c r="E124" s="32" t="s">
        <v>730</v>
      </c>
      <c r="F124" s="24">
        <v>43495</v>
      </c>
      <c r="G124" s="36">
        <v>920000000</v>
      </c>
      <c r="H124" s="21" t="s">
        <v>175</v>
      </c>
      <c r="I124" s="49"/>
      <c r="J124" s="49"/>
      <c r="K124" s="24">
        <v>43497</v>
      </c>
      <c r="L124" s="24">
        <v>43830</v>
      </c>
      <c r="M124" s="22" t="str">
        <f t="shared" si="3"/>
        <v>17%</v>
      </c>
    </row>
    <row r="125" spans="1:13" s="54" customFormat="1" ht="60" customHeight="1" x14ac:dyDescent="0.25">
      <c r="A125" s="38" t="s">
        <v>495</v>
      </c>
      <c r="B125" s="21" t="s">
        <v>219</v>
      </c>
      <c r="C125" s="21" t="s">
        <v>258</v>
      </c>
      <c r="D125" s="22" t="s">
        <v>912</v>
      </c>
      <c r="E125" s="32" t="s">
        <v>731</v>
      </c>
      <c r="F125" s="24">
        <v>43495</v>
      </c>
      <c r="G125" s="36">
        <v>867473143</v>
      </c>
      <c r="H125" s="21" t="s">
        <v>1023</v>
      </c>
      <c r="I125" s="49"/>
      <c r="J125" s="49"/>
      <c r="K125" s="51">
        <v>43497</v>
      </c>
      <c r="L125" s="51">
        <v>43814</v>
      </c>
      <c r="M125" s="22" t="str">
        <f t="shared" si="3"/>
        <v>18%</v>
      </c>
    </row>
    <row r="126" spans="1:13" s="54" customFormat="1" ht="60" customHeight="1" x14ac:dyDescent="0.25">
      <c r="A126" s="38" t="s">
        <v>496</v>
      </c>
      <c r="B126" s="22" t="s">
        <v>263</v>
      </c>
      <c r="C126" s="21" t="s">
        <v>144</v>
      </c>
      <c r="D126" s="22" t="s">
        <v>913</v>
      </c>
      <c r="E126" s="32" t="s">
        <v>732</v>
      </c>
      <c r="F126" s="24">
        <v>43496</v>
      </c>
      <c r="G126" s="36">
        <v>29400000</v>
      </c>
      <c r="H126" s="21" t="s">
        <v>1014</v>
      </c>
      <c r="I126" s="49"/>
      <c r="J126" s="49"/>
      <c r="K126" s="24">
        <v>43497</v>
      </c>
      <c r="L126" s="24">
        <v>43814</v>
      </c>
      <c r="M126" s="22" t="str">
        <f t="shared" si="3"/>
        <v>18%</v>
      </c>
    </row>
    <row r="127" spans="1:13" s="54" customFormat="1" ht="60" customHeight="1" x14ac:dyDescent="0.25">
      <c r="A127" s="38" t="s">
        <v>497</v>
      </c>
      <c r="B127" s="21" t="s">
        <v>257</v>
      </c>
      <c r="C127" s="21" t="s">
        <v>629</v>
      </c>
      <c r="D127" s="22" t="s">
        <v>914</v>
      </c>
      <c r="E127" s="32" t="s">
        <v>733</v>
      </c>
      <c r="F127" s="24">
        <v>43496</v>
      </c>
      <c r="G127" s="36">
        <v>20000000</v>
      </c>
      <c r="H127" s="22" t="s">
        <v>175</v>
      </c>
      <c r="I127" s="49"/>
      <c r="J127" s="49"/>
      <c r="K127" s="24">
        <v>43497</v>
      </c>
      <c r="L127" s="24">
        <v>43830</v>
      </c>
      <c r="M127" s="22" t="str">
        <f t="shared" si="3"/>
        <v>17%</v>
      </c>
    </row>
    <row r="128" spans="1:13" s="54" customFormat="1" ht="60" customHeight="1" x14ac:dyDescent="0.25">
      <c r="A128" s="38" t="s">
        <v>498</v>
      </c>
      <c r="B128" s="21" t="s">
        <v>257</v>
      </c>
      <c r="C128" s="21" t="s">
        <v>630</v>
      </c>
      <c r="D128" s="22" t="s">
        <v>915</v>
      </c>
      <c r="E128" s="32" t="s">
        <v>734</v>
      </c>
      <c r="F128" s="24">
        <v>43496</v>
      </c>
      <c r="G128" s="36">
        <v>74583126</v>
      </c>
      <c r="H128" s="22" t="s">
        <v>175</v>
      </c>
      <c r="I128" s="49"/>
      <c r="J128" s="49"/>
      <c r="K128" s="51">
        <v>43497</v>
      </c>
      <c r="L128" s="51">
        <v>43830</v>
      </c>
      <c r="M128" s="22" t="str">
        <f t="shared" si="3"/>
        <v>17%</v>
      </c>
    </row>
    <row r="129" spans="1:13" s="54" customFormat="1" ht="60" customHeight="1" x14ac:dyDescent="0.25">
      <c r="A129" s="38" t="s">
        <v>499</v>
      </c>
      <c r="B129" s="21" t="s">
        <v>1045</v>
      </c>
      <c r="C129" s="21" t="s">
        <v>94</v>
      </c>
      <c r="D129" s="22" t="s">
        <v>916</v>
      </c>
      <c r="E129" s="32" t="s">
        <v>735</v>
      </c>
      <c r="F129" s="24">
        <v>43496</v>
      </c>
      <c r="G129" s="36">
        <v>20900000</v>
      </c>
      <c r="H129" s="22" t="s">
        <v>175</v>
      </c>
      <c r="I129" s="49"/>
      <c r="J129" s="49"/>
      <c r="K129" s="31">
        <v>43497</v>
      </c>
      <c r="L129" s="51">
        <v>43830</v>
      </c>
      <c r="M129" s="22" t="str">
        <f t="shared" si="3"/>
        <v>17%</v>
      </c>
    </row>
    <row r="130" spans="1:13" s="54" customFormat="1" ht="60" customHeight="1" x14ac:dyDescent="0.25">
      <c r="A130" s="32" t="s">
        <v>500</v>
      </c>
      <c r="B130" s="21" t="s">
        <v>194</v>
      </c>
      <c r="C130" s="21" t="s">
        <v>631</v>
      </c>
      <c r="D130" s="22" t="s">
        <v>188</v>
      </c>
      <c r="E130" s="32" t="s">
        <v>736</v>
      </c>
      <c r="F130" s="24">
        <v>43496</v>
      </c>
      <c r="G130" s="36">
        <v>750000000</v>
      </c>
      <c r="H130" s="22" t="s">
        <v>177</v>
      </c>
      <c r="I130" s="49"/>
      <c r="J130" s="49"/>
      <c r="K130" s="24">
        <v>43497</v>
      </c>
      <c r="L130" s="24">
        <v>43769</v>
      </c>
      <c r="M130" s="22" t="str">
        <f t="shared" si="3"/>
        <v>21%</v>
      </c>
    </row>
    <row r="131" spans="1:13" s="54" customFormat="1" ht="60" customHeight="1" x14ac:dyDescent="0.25">
      <c r="A131" s="32" t="s">
        <v>501</v>
      </c>
      <c r="B131" s="21" t="s">
        <v>242</v>
      </c>
      <c r="C131" s="21" t="s">
        <v>108</v>
      </c>
      <c r="D131" s="22" t="s">
        <v>187</v>
      </c>
      <c r="E131" s="32" t="s">
        <v>737</v>
      </c>
      <c r="F131" s="24">
        <v>43496</v>
      </c>
      <c r="G131" s="36">
        <v>1313297502</v>
      </c>
      <c r="H131" s="22" t="s">
        <v>176</v>
      </c>
      <c r="I131" s="49"/>
      <c r="J131" s="49"/>
      <c r="K131" s="24">
        <v>43497</v>
      </c>
      <c r="L131" s="51">
        <v>43799</v>
      </c>
      <c r="M131" s="22" t="str">
        <f t="shared" si="3"/>
        <v>19%</v>
      </c>
    </row>
    <row r="132" spans="1:13" s="54" customFormat="1" ht="60" customHeight="1" x14ac:dyDescent="0.25">
      <c r="A132" s="32" t="s">
        <v>502</v>
      </c>
      <c r="B132" s="21" t="s">
        <v>1045</v>
      </c>
      <c r="C132" s="21" t="s">
        <v>97</v>
      </c>
      <c r="D132" s="22" t="s">
        <v>917</v>
      </c>
      <c r="E132" s="32" t="s">
        <v>738</v>
      </c>
      <c r="F132" s="24">
        <v>43496</v>
      </c>
      <c r="G132" s="36">
        <v>39600000</v>
      </c>
      <c r="H132" s="22" t="s">
        <v>175</v>
      </c>
      <c r="I132" s="49"/>
      <c r="J132" s="49"/>
      <c r="K132" s="24">
        <v>43497</v>
      </c>
      <c r="L132" s="31">
        <v>43830</v>
      </c>
      <c r="M132" s="22" t="str">
        <f t="shared" si="3"/>
        <v>17%</v>
      </c>
    </row>
    <row r="133" spans="1:13" s="54" customFormat="1" ht="60" customHeight="1" x14ac:dyDescent="0.25">
      <c r="A133" s="32" t="s">
        <v>503</v>
      </c>
      <c r="B133" s="22" t="s">
        <v>263</v>
      </c>
      <c r="C133" s="21" t="s">
        <v>632</v>
      </c>
      <c r="D133" s="22" t="s">
        <v>918</v>
      </c>
      <c r="E133" s="32" t="s">
        <v>739</v>
      </c>
      <c r="F133" s="24">
        <v>43496</v>
      </c>
      <c r="G133" s="36">
        <v>32340000</v>
      </c>
      <c r="H133" s="22" t="s">
        <v>175</v>
      </c>
      <c r="I133" s="49"/>
      <c r="J133" s="49"/>
      <c r="K133" s="24">
        <v>43497</v>
      </c>
      <c r="L133" s="24">
        <v>43830</v>
      </c>
      <c r="M133" s="22" t="str">
        <f t="shared" si="3"/>
        <v>17%</v>
      </c>
    </row>
    <row r="134" spans="1:13" s="54" customFormat="1" ht="60" customHeight="1" x14ac:dyDescent="0.25">
      <c r="A134" s="32" t="s">
        <v>504</v>
      </c>
      <c r="B134" s="22" t="s">
        <v>263</v>
      </c>
      <c r="C134" s="21" t="s">
        <v>349</v>
      </c>
      <c r="D134" s="22" t="s">
        <v>919</v>
      </c>
      <c r="E134" s="32" t="s">
        <v>740</v>
      </c>
      <c r="F134" s="24">
        <v>43496</v>
      </c>
      <c r="G134" s="36">
        <v>40000000</v>
      </c>
      <c r="H134" s="22" t="s">
        <v>176</v>
      </c>
      <c r="I134" s="49"/>
      <c r="J134" s="49"/>
      <c r="K134" s="24">
        <v>43497</v>
      </c>
      <c r="L134" s="24">
        <v>43799</v>
      </c>
      <c r="M134" s="22" t="str">
        <f t="shared" si="3"/>
        <v>19%</v>
      </c>
    </row>
    <row r="135" spans="1:13" s="54" customFormat="1" ht="60" customHeight="1" x14ac:dyDescent="0.25">
      <c r="A135" s="32" t="s">
        <v>505</v>
      </c>
      <c r="B135" s="21" t="s">
        <v>203</v>
      </c>
      <c r="C135" s="21" t="s">
        <v>139</v>
      </c>
      <c r="D135" s="22" t="s">
        <v>920</v>
      </c>
      <c r="E135" s="32" t="s">
        <v>741</v>
      </c>
      <c r="F135" s="24">
        <v>43496</v>
      </c>
      <c r="G135" s="36">
        <v>110000000</v>
      </c>
      <c r="H135" s="21" t="s">
        <v>1013</v>
      </c>
      <c r="I135" s="49"/>
      <c r="J135" s="49"/>
      <c r="K135" s="24">
        <v>43497</v>
      </c>
      <c r="L135" s="24">
        <v>43814</v>
      </c>
      <c r="M135" s="22" t="str">
        <f t="shared" si="3"/>
        <v>18%</v>
      </c>
    </row>
    <row r="136" spans="1:13" s="54" customFormat="1" ht="60" customHeight="1" x14ac:dyDescent="0.25">
      <c r="A136" s="32" t="s">
        <v>506</v>
      </c>
      <c r="B136" s="47" t="s">
        <v>242</v>
      </c>
      <c r="C136" s="21" t="s">
        <v>62</v>
      </c>
      <c r="D136" s="22" t="s">
        <v>182</v>
      </c>
      <c r="E136" s="32" t="s">
        <v>742</v>
      </c>
      <c r="F136" s="24">
        <v>43496</v>
      </c>
      <c r="G136" s="36">
        <v>3506415972</v>
      </c>
      <c r="H136" s="21" t="s">
        <v>1024</v>
      </c>
      <c r="I136" s="49"/>
      <c r="J136" s="49"/>
      <c r="K136" s="24">
        <v>43497</v>
      </c>
      <c r="L136" s="24">
        <v>43814</v>
      </c>
      <c r="M136" s="22" t="str">
        <f t="shared" si="3"/>
        <v>18%</v>
      </c>
    </row>
    <row r="137" spans="1:13" s="54" customFormat="1" ht="60" customHeight="1" x14ac:dyDescent="0.25">
      <c r="A137" s="32" t="s">
        <v>507</v>
      </c>
      <c r="B137" s="47" t="s">
        <v>242</v>
      </c>
      <c r="C137" s="21" t="s">
        <v>633</v>
      </c>
      <c r="D137" s="22" t="s">
        <v>186</v>
      </c>
      <c r="E137" s="32" t="s">
        <v>743</v>
      </c>
      <c r="F137" s="24">
        <v>43497</v>
      </c>
      <c r="G137" s="36">
        <v>1361358468</v>
      </c>
      <c r="H137" s="21" t="s">
        <v>1025</v>
      </c>
      <c r="I137" s="49"/>
      <c r="J137" s="49"/>
      <c r="K137" s="24">
        <v>43497</v>
      </c>
      <c r="L137" s="31">
        <v>43805</v>
      </c>
      <c r="M137" s="22" t="str">
        <f t="shared" si="3"/>
        <v>19%</v>
      </c>
    </row>
    <row r="138" spans="1:13" s="54" customFormat="1" ht="60" customHeight="1" x14ac:dyDescent="0.25">
      <c r="A138" s="32" t="s">
        <v>508</v>
      </c>
      <c r="B138" s="21" t="s">
        <v>257</v>
      </c>
      <c r="C138" s="21" t="s">
        <v>634</v>
      </c>
      <c r="D138" s="22" t="s">
        <v>921</v>
      </c>
      <c r="E138" s="32" t="s">
        <v>744</v>
      </c>
      <c r="F138" s="24">
        <v>43497</v>
      </c>
      <c r="G138" s="36">
        <v>1092000000</v>
      </c>
      <c r="H138" s="21" t="s">
        <v>175</v>
      </c>
      <c r="I138" s="49"/>
      <c r="J138" s="49"/>
      <c r="K138" s="24">
        <v>43497</v>
      </c>
      <c r="L138" s="24">
        <v>43830</v>
      </c>
      <c r="M138" s="22" t="str">
        <f t="shared" si="3"/>
        <v>17%</v>
      </c>
    </row>
    <row r="139" spans="1:13" s="54" customFormat="1" ht="60" customHeight="1" x14ac:dyDescent="0.25">
      <c r="A139" s="32" t="s">
        <v>509</v>
      </c>
      <c r="B139" s="21" t="s">
        <v>219</v>
      </c>
      <c r="C139" s="21" t="s">
        <v>635</v>
      </c>
      <c r="D139" s="22" t="s">
        <v>922</v>
      </c>
      <c r="E139" s="32" t="s">
        <v>745</v>
      </c>
      <c r="F139" s="24">
        <v>43497</v>
      </c>
      <c r="G139" s="36">
        <v>260000000</v>
      </c>
      <c r="H139" s="21" t="s">
        <v>175</v>
      </c>
      <c r="I139" s="49"/>
      <c r="J139" s="49"/>
      <c r="K139" s="24">
        <v>43497</v>
      </c>
      <c r="L139" s="24">
        <v>43830</v>
      </c>
      <c r="M139" s="22" t="str">
        <f t="shared" si="3"/>
        <v>17%</v>
      </c>
    </row>
    <row r="140" spans="1:13" s="54" customFormat="1" ht="60" customHeight="1" x14ac:dyDescent="0.25">
      <c r="A140" s="32" t="s">
        <v>510</v>
      </c>
      <c r="B140" s="21" t="s">
        <v>220</v>
      </c>
      <c r="C140" s="21" t="s">
        <v>221</v>
      </c>
      <c r="D140" s="22" t="s">
        <v>923</v>
      </c>
      <c r="E140" s="32" t="s">
        <v>746</v>
      </c>
      <c r="F140" s="24">
        <v>43497</v>
      </c>
      <c r="G140" s="36">
        <v>53517810</v>
      </c>
      <c r="H140" s="21" t="s">
        <v>1026</v>
      </c>
      <c r="I140" s="47" t="s">
        <v>1057</v>
      </c>
      <c r="J140" s="21" t="s">
        <v>1058</v>
      </c>
      <c r="K140" s="24">
        <v>43501</v>
      </c>
      <c r="L140" s="24">
        <v>43553</v>
      </c>
      <c r="M140" s="22" t="str">
        <f t="shared" si="3"/>
        <v>100%</v>
      </c>
    </row>
    <row r="141" spans="1:13" s="54" customFormat="1" ht="60" customHeight="1" x14ac:dyDescent="0.25">
      <c r="A141" s="32" t="s">
        <v>511</v>
      </c>
      <c r="B141" s="21" t="s">
        <v>220</v>
      </c>
      <c r="C141" s="21" t="s">
        <v>133</v>
      </c>
      <c r="D141" s="22" t="s">
        <v>184</v>
      </c>
      <c r="E141" s="32" t="s">
        <v>747</v>
      </c>
      <c r="F141" s="24">
        <v>43497</v>
      </c>
      <c r="G141" s="36">
        <v>131599123</v>
      </c>
      <c r="H141" s="21" t="s">
        <v>1027</v>
      </c>
      <c r="I141" s="49"/>
      <c r="J141" s="49"/>
      <c r="K141" s="24">
        <v>43497</v>
      </c>
      <c r="L141" s="24">
        <v>43819</v>
      </c>
      <c r="M141" s="22" t="str">
        <f t="shared" si="3"/>
        <v>18%</v>
      </c>
    </row>
    <row r="142" spans="1:13" s="54" customFormat="1" ht="60" customHeight="1" x14ac:dyDescent="0.25">
      <c r="A142" s="32" t="s">
        <v>512</v>
      </c>
      <c r="B142" s="22" t="s">
        <v>1047</v>
      </c>
      <c r="C142" s="21" t="s">
        <v>202</v>
      </c>
      <c r="D142" s="22" t="s">
        <v>199</v>
      </c>
      <c r="E142" s="32" t="s">
        <v>748</v>
      </c>
      <c r="F142" s="24">
        <v>43497</v>
      </c>
      <c r="G142" s="36">
        <v>10288533412</v>
      </c>
      <c r="H142" s="21" t="s">
        <v>179</v>
      </c>
      <c r="I142" s="49"/>
      <c r="J142" s="49"/>
      <c r="K142" s="51">
        <v>43500</v>
      </c>
      <c r="L142" s="51">
        <v>43741</v>
      </c>
      <c r="M142" s="22" t="str">
        <f t="shared" si="3"/>
        <v>23%</v>
      </c>
    </row>
    <row r="143" spans="1:13" s="54" customFormat="1" ht="60" customHeight="1" x14ac:dyDescent="0.25">
      <c r="A143" s="32" t="s">
        <v>513</v>
      </c>
      <c r="B143" s="21" t="s">
        <v>1049</v>
      </c>
      <c r="C143" s="21" t="s">
        <v>131</v>
      </c>
      <c r="D143" s="22" t="s">
        <v>924</v>
      </c>
      <c r="E143" s="32" t="s">
        <v>749</v>
      </c>
      <c r="F143" s="24">
        <v>43500</v>
      </c>
      <c r="G143" s="36">
        <v>125000000</v>
      </c>
      <c r="H143" s="21" t="s">
        <v>1008</v>
      </c>
      <c r="I143" s="49"/>
      <c r="J143" s="49"/>
      <c r="K143" s="24">
        <v>43500</v>
      </c>
      <c r="L143" s="24">
        <v>43588</v>
      </c>
      <c r="M143" s="22" t="str">
        <f t="shared" si="3"/>
        <v>63%</v>
      </c>
    </row>
    <row r="144" spans="1:13" s="54" customFormat="1" ht="60" customHeight="1" x14ac:dyDescent="0.25">
      <c r="A144" s="32" t="s">
        <v>514</v>
      </c>
      <c r="B144" s="47" t="s">
        <v>242</v>
      </c>
      <c r="C144" s="21" t="s">
        <v>109</v>
      </c>
      <c r="D144" s="22" t="s">
        <v>925</v>
      </c>
      <c r="E144" s="32" t="s">
        <v>750</v>
      </c>
      <c r="F144" s="24">
        <v>43500</v>
      </c>
      <c r="G144" s="36">
        <v>450000000</v>
      </c>
      <c r="H144" s="21" t="s">
        <v>1028</v>
      </c>
      <c r="I144" s="49"/>
      <c r="J144" s="49"/>
      <c r="K144" s="24">
        <v>43501</v>
      </c>
      <c r="L144" s="24">
        <v>43726</v>
      </c>
      <c r="M144" s="22" t="str">
        <f t="shared" si="3"/>
        <v>24%</v>
      </c>
    </row>
    <row r="145" spans="1:13" s="54" customFormat="1" ht="60" customHeight="1" x14ac:dyDescent="0.25">
      <c r="A145" s="32" t="s">
        <v>515</v>
      </c>
      <c r="B145" s="22" t="s">
        <v>194</v>
      </c>
      <c r="C145" s="21" t="s">
        <v>130</v>
      </c>
      <c r="D145" s="22" t="s">
        <v>189</v>
      </c>
      <c r="E145" s="32" t="s">
        <v>751</v>
      </c>
      <c r="F145" s="24">
        <v>43500</v>
      </c>
      <c r="G145" s="36">
        <v>754762000</v>
      </c>
      <c r="H145" s="21" t="s">
        <v>177</v>
      </c>
      <c r="I145" s="49"/>
      <c r="J145" s="49"/>
      <c r="K145" s="24">
        <v>43500</v>
      </c>
      <c r="L145" s="24">
        <v>43772</v>
      </c>
      <c r="M145" s="22" t="str">
        <f t="shared" si="3"/>
        <v>20%</v>
      </c>
    </row>
    <row r="146" spans="1:13" s="54" customFormat="1" ht="60" customHeight="1" x14ac:dyDescent="0.25">
      <c r="A146" s="32" t="s">
        <v>516</v>
      </c>
      <c r="B146" s="22" t="s">
        <v>1047</v>
      </c>
      <c r="C146" s="21" t="s">
        <v>636</v>
      </c>
      <c r="D146" s="22" t="s">
        <v>926</v>
      </c>
      <c r="E146" s="32" t="s">
        <v>752</v>
      </c>
      <c r="F146" s="24">
        <v>43500</v>
      </c>
      <c r="G146" s="36">
        <v>70000000</v>
      </c>
      <c r="H146" s="21" t="s">
        <v>176</v>
      </c>
      <c r="I146" s="49"/>
      <c r="J146" s="49"/>
      <c r="K146" s="24">
        <v>43500</v>
      </c>
      <c r="L146" s="24">
        <v>43802</v>
      </c>
      <c r="M146" s="22" t="str">
        <f t="shared" si="3"/>
        <v>18%</v>
      </c>
    </row>
    <row r="147" spans="1:13" s="54" customFormat="1" ht="60" customHeight="1" x14ac:dyDescent="0.25">
      <c r="A147" s="32" t="s">
        <v>517</v>
      </c>
      <c r="B147" s="22" t="s">
        <v>194</v>
      </c>
      <c r="C147" s="21" t="s">
        <v>130</v>
      </c>
      <c r="D147" s="22" t="s">
        <v>189</v>
      </c>
      <c r="E147" s="32" t="s">
        <v>753</v>
      </c>
      <c r="F147" s="24">
        <v>43500</v>
      </c>
      <c r="G147" s="36">
        <v>3472405000</v>
      </c>
      <c r="H147" s="21" t="s">
        <v>177</v>
      </c>
      <c r="I147" s="49"/>
      <c r="J147" s="49"/>
      <c r="K147" s="24">
        <v>43500</v>
      </c>
      <c r="L147" s="24">
        <v>43772</v>
      </c>
      <c r="M147" s="22" t="str">
        <f t="shared" si="3"/>
        <v>20%</v>
      </c>
    </row>
    <row r="148" spans="1:13" s="54" customFormat="1" ht="60" customHeight="1" x14ac:dyDescent="0.25">
      <c r="A148" s="32" t="s">
        <v>518</v>
      </c>
      <c r="B148" s="21" t="s">
        <v>220</v>
      </c>
      <c r="C148" s="21" t="s">
        <v>125</v>
      </c>
      <c r="D148" s="22" t="s">
        <v>927</v>
      </c>
      <c r="E148" s="32" t="s">
        <v>754</v>
      </c>
      <c r="F148" s="24">
        <v>43501</v>
      </c>
      <c r="G148" s="36">
        <v>422400000</v>
      </c>
      <c r="H148" s="21" t="s">
        <v>177</v>
      </c>
      <c r="I148" s="49"/>
      <c r="J148" s="49"/>
      <c r="K148" s="24">
        <v>43501</v>
      </c>
      <c r="L148" s="24">
        <v>43773</v>
      </c>
      <c r="M148" s="22" t="str">
        <f t="shared" si="3"/>
        <v>20%</v>
      </c>
    </row>
    <row r="149" spans="1:13" s="54" customFormat="1" ht="60" customHeight="1" x14ac:dyDescent="0.25">
      <c r="A149" s="32" t="s">
        <v>519</v>
      </c>
      <c r="B149" s="21" t="s">
        <v>219</v>
      </c>
      <c r="C149" s="21" t="s">
        <v>103</v>
      </c>
      <c r="D149" s="22" t="s">
        <v>928</v>
      </c>
      <c r="E149" s="32" t="s">
        <v>755</v>
      </c>
      <c r="F149" s="24">
        <v>43502</v>
      </c>
      <c r="G149" s="36">
        <v>366336000</v>
      </c>
      <c r="H149" s="21" t="s">
        <v>176</v>
      </c>
      <c r="I149" s="49"/>
      <c r="J149" s="49"/>
      <c r="K149" s="24">
        <v>43503</v>
      </c>
      <c r="L149" s="24">
        <v>43805</v>
      </c>
      <c r="M149" s="22" t="str">
        <f t="shared" si="3"/>
        <v>17%</v>
      </c>
    </row>
    <row r="150" spans="1:13" ht="60" customHeight="1" x14ac:dyDescent="0.25">
      <c r="A150" s="85" t="s">
        <v>520</v>
      </c>
      <c r="B150" s="21" t="s">
        <v>257</v>
      </c>
      <c r="C150" s="84" t="s">
        <v>335</v>
      </c>
      <c r="D150" s="87" t="s">
        <v>929</v>
      </c>
      <c r="E150" s="85" t="s">
        <v>756</v>
      </c>
      <c r="F150" s="88">
        <v>43503</v>
      </c>
      <c r="G150" s="89">
        <v>25000000</v>
      </c>
      <c r="H150" s="84" t="s">
        <v>1029</v>
      </c>
      <c r="I150" s="67"/>
      <c r="J150" s="67"/>
      <c r="K150" s="88">
        <v>43511</v>
      </c>
      <c r="L150" s="24">
        <v>43830</v>
      </c>
      <c r="M150" s="22" t="str">
        <f t="shared" si="3"/>
        <v>14%</v>
      </c>
    </row>
    <row r="151" spans="1:13" ht="60" customHeight="1" x14ac:dyDescent="0.25">
      <c r="A151" s="85" t="s">
        <v>521</v>
      </c>
      <c r="B151" s="21" t="s">
        <v>203</v>
      </c>
      <c r="C151" s="84" t="s">
        <v>637</v>
      </c>
      <c r="D151" s="87" t="s">
        <v>853</v>
      </c>
      <c r="E151" s="85" t="s">
        <v>757</v>
      </c>
      <c r="F151" s="88">
        <v>43503</v>
      </c>
      <c r="G151" s="89">
        <v>31807875</v>
      </c>
      <c r="H151" s="84" t="s">
        <v>1030</v>
      </c>
      <c r="I151" s="67"/>
      <c r="J151" s="67"/>
      <c r="K151" s="88">
        <v>43504</v>
      </c>
      <c r="L151" s="24">
        <v>43830</v>
      </c>
      <c r="M151" s="22" t="str">
        <f t="shared" si="3"/>
        <v>16%</v>
      </c>
    </row>
    <row r="152" spans="1:13" ht="60" customHeight="1" x14ac:dyDescent="0.25">
      <c r="A152" s="85" t="s">
        <v>522</v>
      </c>
      <c r="B152" s="21" t="s">
        <v>219</v>
      </c>
      <c r="C152" s="84" t="s">
        <v>101</v>
      </c>
      <c r="D152" s="87" t="s">
        <v>1129</v>
      </c>
      <c r="E152" s="85" t="s">
        <v>758</v>
      </c>
      <c r="F152" s="88">
        <v>43503</v>
      </c>
      <c r="G152" s="89">
        <v>350000000</v>
      </c>
      <c r="H152" s="84" t="s">
        <v>176</v>
      </c>
      <c r="I152" s="67"/>
      <c r="J152" s="67"/>
      <c r="K152" s="88">
        <v>43504</v>
      </c>
      <c r="L152" s="24">
        <v>43806</v>
      </c>
      <c r="M152" s="22" t="str">
        <f t="shared" si="3"/>
        <v>17%</v>
      </c>
    </row>
    <row r="153" spans="1:13" ht="60" customHeight="1" x14ac:dyDescent="0.25">
      <c r="A153" s="69" t="s">
        <v>523</v>
      </c>
      <c r="B153" s="21" t="s">
        <v>220</v>
      </c>
      <c r="C153" s="84" t="s">
        <v>133</v>
      </c>
      <c r="D153" s="87" t="s">
        <v>184</v>
      </c>
      <c r="E153" s="85" t="s">
        <v>759</v>
      </c>
      <c r="F153" s="88">
        <v>43503</v>
      </c>
      <c r="G153" s="89">
        <v>275625000</v>
      </c>
      <c r="H153" s="84" t="s">
        <v>1014</v>
      </c>
      <c r="I153" s="67"/>
      <c r="J153" s="67"/>
      <c r="K153" s="88">
        <v>43504</v>
      </c>
      <c r="L153" s="24">
        <v>43822</v>
      </c>
      <c r="M153" s="22" t="str">
        <f t="shared" si="3"/>
        <v>16%</v>
      </c>
    </row>
    <row r="154" spans="1:13" ht="60" customHeight="1" x14ac:dyDescent="0.25">
      <c r="A154" s="69" t="s">
        <v>524</v>
      </c>
      <c r="B154" s="87" t="s">
        <v>263</v>
      </c>
      <c r="C154" s="84" t="s">
        <v>65</v>
      </c>
      <c r="D154" s="87" t="s">
        <v>930</v>
      </c>
      <c r="E154" s="85" t="s">
        <v>760</v>
      </c>
      <c r="F154" s="88">
        <v>43503</v>
      </c>
      <c r="G154" s="89">
        <v>75000000</v>
      </c>
      <c r="H154" s="84" t="s">
        <v>1030</v>
      </c>
      <c r="I154" s="67"/>
      <c r="J154" s="67"/>
      <c r="K154" s="88">
        <v>43504</v>
      </c>
      <c r="L154" s="24">
        <v>43830</v>
      </c>
      <c r="M154" s="22" t="str">
        <f t="shared" si="3"/>
        <v>16%</v>
      </c>
    </row>
    <row r="155" spans="1:13" ht="60" customHeight="1" x14ac:dyDescent="0.25">
      <c r="A155" s="69" t="s">
        <v>525</v>
      </c>
      <c r="B155" s="87" t="s">
        <v>263</v>
      </c>
      <c r="C155" s="84" t="s">
        <v>113</v>
      </c>
      <c r="D155" s="87" t="s">
        <v>931</v>
      </c>
      <c r="E155" s="85" t="s">
        <v>761</v>
      </c>
      <c r="F155" s="88">
        <v>43503</v>
      </c>
      <c r="G155" s="89">
        <v>65000000</v>
      </c>
      <c r="H155" s="84" t="s">
        <v>176</v>
      </c>
      <c r="I155" s="67"/>
      <c r="J155" s="67"/>
      <c r="K155" s="88">
        <v>43504</v>
      </c>
      <c r="L155" s="24">
        <v>43806</v>
      </c>
      <c r="M155" s="22" t="str">
        <f t="shared" si="3"/>
        <v>17%</v>
      </c>
    </row>
    <row r="156" spans="1:13" ht="60" customHeight="1" x14ac:dyDescent="0.25">
      <c r="A156" s="69" t="s">
        <v>526</v>
      </c>
      <c r="B156" s="87" t="s">
        <v>263</v>
      </c>
      <c r="C156" s="84" t="s">
        <v>638</v>
      </c>
      <c r="D156" s="87" t="s">
        <v>932</v>
      </c>
      <c r="E156" s="85" t="s">
        <v>762</v>
      </c>
      <c r="F156" s="88">
        <v>43504</v>
      </c>
      <c r="G156" s="89">
        <v>42000000</v>
      </c>
      <c r="H156" s="84" t="s">
        <v>173</v>
      </c>
      <c r="I156" s="67"/>
      <c r="J156" s="67"/>
      <c r="K156" s="88">
        <v>43507</v>
      </c>
      <c r="L156" s="24">
        <v>43688</v>
      </c>
      <c r="M156" s="22" t="str">
        <f t="shared" si="3"/>
        <v>27%</v>
      </c>
    </row>
    <row r="157" spans="1:13" ht="60" customHeight="1" x14ac:dyDescent="0.25">
      <c r="A157" s="69" t="s">
        <v>527</v>
      </c>
      <c r="B157" s="87" t="s">
        <v>263</v>
      </c>
      <c r="C157" s="84" t="s">
        <v>78</v>
      </c>
      <c r="D157" s="87" t="s">
        <v>933</v>
      </c>
      <c r="E157" s="85" t="s">
        <v>763</v>
      </c>
      <c r="F157" s="88">
        <v>43504</v>
      </c>
      <c r="G157" s="89">
        <v>96000000</v>
      </c>
      <c r="H157" s="84" t="s">
        <v>1031</v>
      </c>
      <c r="I157" s="67"/>
      <c r="J157" s="67"/>
      <c r="K157" s="88">
        <v>43507</v>
      </c>
      <c r="L157" s="24">
        <v>43830</v>
      </c>
      <c r="M157" s="22" t="str">
        <f t="shared" si="3"/>
        <v>15%</v>
      </c>
    </row>
    <row r="158" spans="1:13" ht="60" customHeight="1" x14ac:dyDescent="0.25">
      <c r="A158" s="69" t="s">
        <v>528</v>
      </c>
      <c r="B158" s="66" t="s">
        <v>1048</v>
      </c>
      <c r="C158" s="84" t="s">
        <v>134</v>
      </c>
      <c r="D158" s="87" t="s">
        <v>934</v>
      </c>
      <c r="E158" s="85" t="s">
        <v>764</v>
      </c>
      <c r="F158" s="88">
        <v>43504</v>
      </c>
      <c r="G158" s="89">
        <v>59996000</v>
      </c>
      <c r="H158" s="84" t="s">
        <v>1031</v>
      </c>
      <c r="I158" s="67"/>
      <c r="J158" s="67"/>
      <c r="K158" s="88">
        <v>43507</v>
      </c>
      <c r="L158" s="24">
        <v>43830</v>
      </c>
      <c r="M158" s="22" t="str">
        <f t="shared" si="3"/>
        <v>15%</v>
      </c>
    </row>
    <row r="159" spans="1:13" ht="60" customHeight="1" x14ac:dyDescent="0.25">
      <c r="A159" s="69" t="s">
        <v>529</v>
      </c>
      <c r="B159" s="66" t="s">
        <v>1048</v>
      </c>
      <c r="C159" s="84" t="s">
        <v>121</v>
      </c>
      <c r="D159" s="87" t="s">
        <v>935</v>
      </c>
      <c r="E159" s="85" t="s">
        <v>765</v>
      </c>
      <c r="F159" s="88">
        <v>43504</v>
      </c>
      <c r="G159" s="89">
        <v>59996000</v>
      </c>
      <c r="H159" s="84" t="s">
        <v>1031</v>
      </c>
      <c r="I159" s="67"/>
      <c r="J159" s="67"/>
      <c r="K159" s="88">
        <v>43507</v>
      </c>
      <c r="L159" s="24">
        <v>43830</v>
      </c>
      <c r="M159" s="22" t="str">
        <f t="shared" si="3"/>
        <v>15%</v>
      </c>
    </row>
    <row r="160" spans="1:13" ht="60" customHeight="1" x14ac:dyDescent="0.25">
      <c r="A160" s="69" t="s">
        <v>530</v>
      </c>
      <c r="B160" s="21" t="s">
        <v>220</v>
      </c>
      <c r="C160" s="84" t="s">
        <v>90</v>
      </c>
      <c r="D160" s="87" t="s">
        <v>936</v>
      </c>
      <c r="E160" s="85" t="s">
        <v>766</v>
      </c>
      <c r="F160" s="88">
        <v>43508</v>
      </c>
      <c r="G160" s="89">
        <v>7651800</v>
      </c>
      <c r="H160" s="84" t="s">
        <v>1032</v>
      </c>
      <c r="I160" s="67"/>
      <c r="J160" s="67"/>
      <c r="K160" s="88">
        <v>43510</v>
      </c>
      <c r="L160" s="24">
        <v>43646</v>
      </c>
      <c r="M160" s="22" t="str">
        <f t="shared" si="3"/>
        <v>33%</v>
      </c>
    </row>
    <row r="161" spans="1:13" ht="60" customHeight="1" x14ac:dyDescent="0.25">
      <c r="A161" s="69" t="s">
        <v>531</v>
      </c>
      <c r="B161" s="21" t="s">
        <v>219</v>
      </c>
      <c r="C161" s="84" t="s">
        <v>143</v>
      </c>
      <c r="D161" s="87" t="s">
        <v>937</v>
      </c>
      <c r="E161" s="85" t="s">
        <v>767</v>
      </c>
      <c r="F161" s="88">
        <v>43508</v>
      </c>
      <c r="G161" s="89">
        <v>726000000</v>
      </c>
      <c r="H161" s="84" t="s">
        <v>179</v>
      </c>
      <c r="I161" s="67"/>
      <c r="J161" s="67"/>
      <c r="K161" s="88">
        <v>43508</v>
      </c>
      <c r="L161" s="24">
        <v>43749</v>
      </c>
      <c r="M161" s="22" t="str">
        <f t="shared" si="3"/>
        <v>20%</v>
      </c>
    </row>
    <row r="162" spans="1:13" ht="60" customHeight="1" x14ac:dyDescent="0.25">
      <c r="A162" s="69" t="s">
        <v>532</v>
      </c>
      <c r="B162" s="21" t="s">
        <v>220</v>
      </c>
      <c r="C162" s="84" t="s">
        <v>140</v>
      </c>
      <c r="D162" s="87" t="s">
        <v>938</v>
      </c>
      <c r="E162" s="85" t="s">
        <v>766</v>
      </c>
      <c r="F162" s="88">
        <v>43509</v>
      </c>
      <c r="G162" s="89">
        <v>12582960</v>
      </c>
      <c r="H162" s="84" t="s">
        <v>1033</v>
      </c>
      <c r="I162" s="67"/>
      <c r="J162" s="67"/>
      <c r="K162" s="88">
        <v>43510</v>
      </c>
      <c r="L162" s="24">
        <v>43735</v>
      </c>
      <c r="M162" s="22" t="str">
        <f t="shared" si="3"/>
        <v>20%</v>
      </c>
    </row>
    <row r="163" spans="1:13" ht="60" customHeight="1" x14ac:dyDescent="0.25">
      <c r="A163" s="69" t="s">
        <v>533</v>
      </c>
      <c r="B163" s="87" t="s">
        <v>263</v>
      </c>
      <c r="C163" s="84" t="s">
        <v>141</v>
      </c>
      <c r="D163" s="87" t="s">
        <v>939</v>
      </c>
      <c r="E163" s="85" t="s">
        <v>768</v>
      </c>
      <c r="F163" s="88">
        <v>43509</v>
      </c>
      <c r="G163" s="89">
        <v>102787872</v>
      </c>
      <c r="H163" s="84" t="s">
        <v>1013</v>
      </c>
      <c r="I163" s="67"/>
      <c r="J163" s="67"/>
      <c r="K163" s="88">
        <v>43510</v>
      </c>
      <c r="L163" s="24">
        <v>43829</v>
      </c>
      <c r="M163" s="22" t="str">
        <f t="shared" si="3"/>
        <v>14%</v>
      </c>
    </row>
    <row r="164" spans="1:13" ht="89.25" customHeight="1" x14ac:dyDescent="0.25">
      <c r="A164" s="69" t="s">
        <v>534</v>
      </c>
      <c r="B164" s="21" t="s">
        <v>220</v>
      </c>
      <c r="C164" s="84" t="s">
        <v>133</v>
      </c>
      <c r="D164" s="87" t="s">
        <v>184</v>
      </c>
      <c r="E164" s="85" t="s">
        <v>769</v>
      </c>
      <c r="F164" s="88">
        <v>43509</v>
      </c>
      <c r="G164" s="89">
        <v>248247669</v>
      </c>
      <c r="H164" s="84" t="s">
        <v>1013</v>
      </c>
      <c r="I164" s="67"/>
      <c r="J164" s="67"/>
      <c r="K164" s="88">
        <v>43510</v>
      </c>
      <c r="L164" s="24">
        <v>43829</v>
      </c>
      <c r="M164" s="22" t="str">
        <f t="shared" si="3"/>
        <v>14%</v>
      </c>
    </row>
    <row r="165" spans="1:13" ht="60" customHeight="1" x14ac:dyDescent="0.25">
      <c r="A165" s="69" t="s">
        <v>535</v>
      </c>
      <c r="B165" s="21" t="s">
        <v>257</v>
      </c>
      <c r="C165" s="84" t="s">
        <v>117</v>
      </c>
      <c r="D165" s="87" t="s">
        <v>940</v>
      </c>
      <c r="E165" s="85" t="s">
        <v>770</v>
      </c>
      <c r="F165" s="88">
        <v>43509</v>
      </c>
      <c r="G165" s="89">
        <v>63525168</v>
      </c>
      <c r="H165" s="84" t="s">
        <v>1013</v>
      </c>
      <c r="I165" s="67"/>
      <c r="J165" s="67"/>
      <c r="K165" s="88">
        <v>43510</v>
      </c>
      <c r="L165" s="24">
        <v>43830</v>
      </c>
      <c r="M165" s="22" t="str">
        <f t="shared" si="3"/>
        <v>14%</v>
      </c>
    </row>
    <row r="166" spans="1:13" ht="60" customHeight="1" x14ac:dyDescent="0.25">
      <c r="A166" s="69" t="s">
        <v>536</v>
      </c>
      <c r="B166" s="21" t="s">
        <v>257</v>
      </c>
      <c r="C166" s="84" t="s">
        <v>102</v>
      </c>
      <c r="D166" s="87" t="s">
        <v>941</v>
      </c>
      <c r="E166" s="85" t="s">
        <v>161</v>
      </c>
      <c r="F166" s="88">
        <v>43510</v>
      </c>
      <c r="G166" s="89">
        <v>124000000</v>
      </c>
      <c r="H166" s="84" t="s">
        <v>1013</v>
      </c>
      <c r="I166" s="67"/>
      <c r="J166" s="67"/>
      <c r="K166" s="88">
        <v>43510</v>
      </c>
      <c r="L166" s="24">
        <v>43829</v>
      </c>
      <c r="M166" s="22" t="str">
        <f t="shared" si="3"/>
        <v>14%</v>
      </c>
    </row>
    <row r="167" spans="1:13" ht="99.75" customHeight="1" x14ac:dyDescent="0.25">
      <c r="A167" s="69" t="s">
        <v>537</v>
      </c>
      <c r="B167" s="87" t="s">
        <v>263</v>
      </c>
      <c r="C167" s="84" t="s">
        <v>639</v>
      </c>
      <c r="D167" s="87" t="s">
        <v>942</v>
      </c>
      <c r="E167" s="85" t="s">
        <v>771</v>
      </c>
      <c r="F167" s="88">
        <v>43510</v>
      </c>
      <c r="G167" s="89">
        <v>48000000</v>
      </c>
      <c r="H167" s="84" t="s">
        <v>1034</v>
      </c>
      <c r="I167" s="67"/>
      <c r="J167" s="67"/>
      <c r="K167" s="88">
        <v>43512</v>
      </c>
      <c r="L167" s="24">
        <v>43799</v>
      </c>
      <c r="M167" s="22" t="str">
        <f t="shared" si="3"/>
        <v>15%</v>
      </c>
    </row>
    <row r="168" spans="1:13" ht="105" customHeight="1" x14ac:dyDescent="0.25">
      <c r="A168" s="69" t="s">
        <v>538</v>
      </c>
      <c r="B168" s="87" t="s">
        <v>263</v>
      </c>
      <c r="C168" s="84" t="s">
        <v>640</v>
      </c>
      <c r="D168" s="87" t="s">
        <v>943</v>
      </c>
      <c r="E168" s="85" t="s">
        <v>772</v>
      </c>
      <c r="F168" s="88">
        <v>43510</v>
      </c>
      <c r="G168" s="89">
        <v>585624099</v>
      </c>
      <c r="H168" s="84" t="s">
        <v>1034</v>
      </c>
      <c r="I168" s="67"/>
      <c r="J168" s="67"/>
      <c r="K168" s="88">
        <v>43512</v>
      </c>
      <c r="L168" s="24">
        <v>43799</v>
      </c>
      <c r="M168" s="22" t="str">
        <f t="shared" si="3"/>
        <v>15%</v>
      </c>
    </row>
    <row r="169" spans="1:13" ht="60" customHeight="1" x14ac:dyDescent="0.25">
      <c r="A169" s="69" t="s">
        <v>539</v>
      </c>
      <c r="B169" s="21" t="s">
        <v>220</v>
      </c>
      <c r="C169" s="84" t="s">
        <v>110</v>
      </c>
      <c r="D169" s="87" t="s">
        <v>944</v>
      </c>
      <c r="E169" s="85" t="s">
        <v>766</v>
      </c>
      <c r="F169" s="88">
        <v>43510</v>
      </c>
      <c r="G169" s="89">
        <v>12582960</v>
      </c>
      <c r="H169" s="84" t="s">
        <v>1033</v>
      </c>
      <c r="I169" s="67"/>
      <c r="J169" s="67"/>
      <c r="K169" s="88">
        <v>43510</v>
      </c>
      <c r="L169" s="24">
        <v>43735</v>
      </c>
      <c r="M169" s="22" t="str">
        <f t="shared" si="3"/>
        <v>20%</v>
      </c>
    </row>
    <row r="170" spans="1:13" ht="60" customHeight="1" x14ac:dyDescent="0.25">
      <c r="A170" s="69" t="s">
        <v>540</v>
      </c>
      <c r="B170" s="21" t="s">
        <v>220</v>
      </c>
      <c r="C170" s="84" t="s">
        <v>105</v>
      </c>
      <c r="D170" s="87" t="s">
        <v>945</v>
      </c>
      <c r="E170" s="85" t="s">
        <v>766</v>
      </c>
      <c r="F170" s="88">
        <v>43510</v>
      </c>
      <c r="G170" s="89">
        <v>12582960</v>
      </c>
      <c r="H170" s="84" t="s">
        <v>1033</v>
      </c>
      <c r="I170" s="67"/>
      <c r="J170" s="67"/>
      <c r="K170" s="88">
        <v>43510</v>
      </c>
      <c r="L170" s="24">
        <v>43735</v>
      </c>
      <c r="M170" s="22" t="str">
        <f t="shared" si="3"/>
        <v>20%</v>
      </c>
    </row>
    <row r="171" spans="1:13" ht="69" customHeight="1" x14ac:dyDescent="0.25">
      <c r="A171" s="69" t="s">
        <v>541</v>
      </c>
      <c r="B171" s="21" t="s">
        <v>219</v>
      </c>
      <c r="C171" s="84" t="s">
        <v>132</v>
      </c>
      <c r="D171" s="87" t="s">
        <v>856</v>
      </c>
      <c r="E171" s="85" t="s">
        <v>773</v>
      </c>
      <c r="F171" s="88">
        <v>43511</v>
      </c>
      <c r="G171" s="89">
        <v>54400000</v>
      </c>
      <c r="H171" s="84" t="s">
        <v>174</v>
      </c>
      <c r="I171" s="67"/>
      <c r="J171" s="67"/>
      <c r="K171" s="88">
        <v>43511</v>
      </c>
      <c r="L171" s="24">
        <v>43660</v>
      </c>
      <c r="M171" s="22" t="str">
        <f t="shared" si="3"/>
        <v>30%</v>
      </c>
    </row>
    <row r="172" spans="1:13" ht="48" x14ac:dyDescent="0.25">
      <c r="A172" s="69" t="s">
        <v>542</v>
      </c>
      <c r="B172" s="21" t="s">
        <v>1045</v>
      </c>
      <c r="C172" s="84" t="s">
        <v>88</v>
      </c>
      <c r="D172" s="87" t="s">
        <v>946</v>
      </c>
      <c r="E172" s="85" t="s">
        <v>774</v>
      </c>
      <c r="F172" s="88">
        <v>43511</v>
      </c>
      <c r="G172" s="89">
        <v>61000000</v>
      </c>
      <c r="H172" s="84" t="s">
        <v>176</v>
      </c>
      <c r="I172" s="67"/>
      <c r="J172" s="67"/>
      <c r="K172" s="86">
        <v>43514</v>
      </c>
      <c r="L172" s="51">
        <v>43816</v>
      </c>
      <c r="M172" s="22" t="str">
        <f t="shared" si="3"/>
        <v>14%</v>
      </c>
    </row>
    <row r="173" spans="1:13" ht="48" x14ac:dyDescent="0.25">
      <c r="A173" s="69" t="s">
        <v>543</v>
      </c>
      <c r="B173" s="21" t="s">
        <v>1045</v>
      </c>
      <c r="C173" s="84" t="s">
        <v>87</v>
      </c>
      <c r="D173" s="87" t="s">
        <v>947</v>
      </c>
      <c r="E173" s="85" t="s">
        <v>775</v>
      </c>
      <c r="F173" s="88">
        <v>43511</v>
      </c>
      <c r="G173" s="89">
        <v>17640000</v>
      </c>
      <c r="H173" s="84" t="s">
        <v>176</v>
      </c>
      <c r="I173" s="67"/>
      <c r="J173" s="67"/>
      <c r="K173" s="59">
        <v>43514</v>
      </c>
      <c r="L173" s="31">
        <v>43816</v>
      </c>
      <c r="M173" s="22" t="str">
        <f t="shared" si="3"/>
        <v>14%</v>
      </c>
    </row>
    <row r="174" spans="1:13" ht="60" x14ac:dyDescent="0.25">
      <c r="A174" s="69" t="s">
        <v>544</v>
      </c>
      <c r="B174" s="87" t="s">
        <v>263</v>
      </c>
      <c r="C174" s="84" t="s">
        <v>641</v>
      </c>
      <c r="D174" s="87" t="s">
        <v>948</v>
      </c>
      <c r="E174" s="85" t="s">
        <v>776</v>
      </c>
      <c r="F174" s="88">
        <v>43511</v>
      </c>
      <c r="G174" s="89">
        <v>55000000</v>
      </c>
      <c r="H174" s="84" t="s">
        <v>176</v>
      </c>
      <c r="I174" s="67"/>
      <c r="J174" s="67"/>
      <c r="K174" s="88">
        <v>43514</v>
      </c>
      <c r="L174" s="24">
        <v>43816</v>
      </c>
      <c r="M174" s="22" t="str">
        <f t="shared" si="3"/>
        <v>14%</v>
      </c>
    </row>
    <row r="175" spans="1:13" ht="60" x14ac:dyDescent="0.25">
      <c r="A175" s="69" t="s">
        <v>545</v>
      </c>
      <c r="B175" s="84" t="s">
        <v>215</v>
      </c>
      <c r="C175" s="84" t="s">
        <v>642</v>
      </c>
      <c r="D175" s="87" t="s">
        <v>949</v>
      </c>
      <c r="E175" s="85" t="s">
        <v>777</v>
      </c>
      <c r="F175" s="88">
        <v>43511</v>
      </c>
      <c r="G175" s="89">
        <v>120750000</v>
      </c>
      <c r="H175" s="84" t="s">
        <v>1035</v>
      </c>
      <c r="I175" s="67"/>
      <c r="J175" s="67"/>
      <c r="K175" s="88">
        <v>43514</v>
      </c>
      <c r="L175" s="24">
        <v>43830</v>
      </c>
      <c r="M175" s="22" t="str">
        <f t="shared" si="3"/>
        <v>13%</v>
      </c>
    </row>
    <row r="176" spans="1:13" ht="36" x14ac:dyDescent="0.25">
      <c r="A176" s="69" t="s">
        <v>546</v>
      </c>
      <c r="B176" s="66" t="s">
        <v>1049</v>
      </c>
      <c r="C176" s="84" t="s">
        <v>122</v>
      </c>
      <c r="D176" s="87" t="s">
        <v>950</v>
      </c>
      <c r="E176" s="85" t="s">
        <v>778</v>
      </c>
      <c r="F176" s="88">
        <v>43514</v>
      </c>
      <c r="G176" s="89">
        <v>22617131</v>
      </c>
      <c r="H176" s="84" t="s">
        <v>176</v>
      </c>
      <c r="I176" s="67"/>
      <c r="J176" s="67"/>
      <c r="K176" s="88">
        <v>43515</v>
      </c>
      <c r="L176" s="24">
        <v>43817</v>
      </c>
      <c r="M176" s="22" t="str">
        <f t="shared" si="3"/>
        <v>13%</v>
      </c>
    </row>
    <row r="177" spans="1:13" ht="48" x14ac:dyDescent="0.25">
      <c r="A177" s="69" t="s">
        <v>547</v>
      </c>
      <c r="B177" s="21" t="s">
        <v>1045</v>
      </c>
      <c r="C177" s="84" t="s">
        <v>336</v>
      </c>
      <c r="D177" s="87" t="s">
        <v>951</v>
      </c>
      <c r="E177" s="85" t="s">
        <v>779</v>
      </c>
      <c r="F177" s="88">
        <v>43515</v>
      </c>
      <c r="G177" s="89">
        <v>30318750</v>
      </c>
      <c r="H177" s="84" t="s">
        <v>176</v>
      </c>
      <c r="I177" s="67"/>
      <c r="J177" s="67"/>
      <c r="K177" s="88">
        <v>43516</v>
      </c>
      <c r="L177" s="24">
        <v>43818</v>
      </c>
      <c r="M177" s="22" t="str">
        <f t="shared" si="3"/>
        <v>13%</v>
      </c>
    </row>
    <row r="178" spans="1:13" ht="60" x14ac:dyDescent="0.25">
      <c r="A178" s="69" t="s">
        <v>548</v>
      </c>
      <c r="B178" s="21" t="s">
        <v>203</v>
      </c>
      <c r="C178" s="84" t="s">
        <v>643</v>
      </c>
      <c r="D178" s="87" t="s">
        <v>952</v>
      </c>
      <c r="E178" s="85" t="s">
        <v>780</v>
      </c>
      <c r="F178" s="88">
        <v>43516</v>
      </c>
      <c r="G178" s="89">
        <v>30000000</v>
      </c>
      <c r="H178" s="84" t="s">
        <v>181</v>
      </c>
      <c r="I178" s="67"/>
      <c r="J178" s="67"/>
      <c r="K178" s="88">
        <v>43517</v>
      </c>
      <c r="L178" s="24">
        <v>43728</v>
      </c>
      <c r="M178" s="22" t="str">
        <f t="shared" si="3"/>
        <v>18%</v>
      </c>
    </row>
    <row r="179" spans="1:13" ht="48" x14ac:dyDescent="0.25">
      <c r="A179" s="69" t="s">
        <v>549</v>
      </c>
      <c r="B179" s="66" t="s">
        <v>1049</v>
      </c>
      <c r="C179" s="84" t="s">
        <v>138</v>
      </c>
      <c r="D179" s="87" t="s">
        <v>953</v>
      </c>
      <c r="E179" s="85" t="s">
        <v>781</v>
      </c>
      <c r="F179" s="88">
        <v>43516</v>
      </c>
      <c r="G179" s="89">
        <v>27786581</v>
      </c>
      <c r="H179" s="84" t="s">
        <v>176</v>
      </c>
      <c r="I179" s="67"/>
      <c r="J179" s="67"/>
      <c r="K179" s="88">
        <v>43516</v>
      </c>
      <c r="L179" s="24">
        <v>43818</v>
      </c>
      <c r="M179" s="22" t="str">
        <f t="shared" si="3"/>
        <v>13%</v>
      </c>
    </row>
    <row r="180" spans="1:13" ht="180" x14ac:dyDescent="0.25">
      <c r="A180" s="69" t="s">
        <v>550</v>
      </c>
      <c r="B180" s="87" t="s">
        <v>263</v>
      </c>
      <c r="C180" s="84" t="s">
        <v>644</v>
      </c>
      <c r="D180" s="87" t="s">
        <v>954</v>
      </c>
      <c r="E180" s="85" t="s">
        <v>782</v>
      </c>
      <c r="F180" s="88">
        <v>43516</v>
      </c>
      <c r="G180" s="89">
        <v>101009000</v>
      </c>
      <c r="H180" s="84" t="s">
        <v>1036</v>
      </c>
      <c r="I180" s="67"/>
      <c r="J180" s="67"/>
      <c r="K180" s="88">
        <v>43516</v>
      </c>
      <c r="L180" s="24">
        <v>43799</v>
      </c>
      <c r="M180" s="22" t="str">
        <f t="shared" si="3"/>
        <v>14%</v>
      </c>
    </row>
    <row r="181" spans="1:13" ht="60" x14ac:dyDescent="0.25">
      <c r="A181" s="69" t="s">
        <v>551</v>
      </c>
      <c r="B181" s="21" t="s">
        <v>1045</v>
      </c>
      <c r="C181" s="84" t="s">
        <v>338</v>
      </c>
      <c r="D181" s="87" t="s">
        <v>955</v>
      </c>
      <c r="E181" s="85" t="s">
        <v>783</v>
      </c>
      <c r="F181" s="88">
        <v>43516</v>
      </c>
      <c r="G181" s="89">
        <v>80000000</v>
      </c>
      <c r="H181" s="84" t="s">
        <v>176</v>
      </c>
      <c r="I181" s="67"/>
      <c r="J181" s="67"/>
      <c r="K181" s="86">
        <v>43516</v>
      </c>
      <c r="L181" s="31">
        <v>43818</v>
      </c>
      <c r="M181" s="22" t="str">
        <f t="shared" si="3"/>
        <v>13%</v>
      </c>
    </row>
    <row r="182" spans="1:13" ht="84" x14ac:dyDescent="0.25">
      <c r="A182" s="69" t="s">
        <v>552</v>
      </c>
      <c r="B182" s="87" t="s">
        <v>263</v>
      </c>
      <c r="C182" s="84" t="s">
        <v>645</v>
      </c>
      <c r="D182" s="87" t="s">
        <v>956</v>
      </c>
      <c r="E182" s="85" t="s">
        <v>784</v>
      </c>
      <c r="F182" s="88">
        <v>43516</v>
      </c>
      <c r="G182" s="89">
        <v>61000000</v>
      </c>
      <c r="H182" s="84" t="s">
        <v>176</v>
      </c>
      <c r="I182" s="67"/>
      <c r="J182" s="67"/>
      <c r="K182" s="88">
        <v>43517</v>
      </c>
      <c r="L182" s="24">
        <v>43819</v>
      </c>
      <c r="M182" s="22" t="str">
        <f t="shared" ref="M182:M245" si="4">IF((ROUND((($N$2-$K182)/(EDATE($L182,0)-$K182)*100),2))&gt;100,"100%",CONCATENATE((ROUND((($N$2-$K182)/(EDATE($L182,0)-$K182)*100),0)),"%"))</f>
        <v>13%</v>
      </c>
    </row>
    <row r="183" spans="1:13" ht="72" x14ac:dyDescent="0.25">
      <c r="A183" s="69" t="s">
        <v>553</v>
      </c>
      <c r="B183" s="87" t="s">
        <v>194</v>
      </c>
      <c r="C183" s="84" t="s">
        <v>646</v>
      </c>
      <c r="D183" s="87" t="s">
        <v>957</v>
      </c>
      <c r="E183" s="85" t="s">
        <v>785</v>
      </c>
      <c r="F183" s="88">
        <v>43517</v>
      </c>
      <c r="G183" s="89">
        <v>11067000</v>
      </c>
      <c r="H183" s="84" t="s">
        <v>176</v>
      </c>
      <c r="I183" s="67"/>
      <c r="J183" s="67"/>
      <c r="K183" s="88">
        <v>43518</v>
      </c>
      <c r="L183" s="24">
        <v>43820</v>
      </c>
      <c r="M183" s="22" t="str">
        <f t="shared" si="4"/>
        <v>12%</v>
      </c>
    </row>
    <row r="184" spans="1:13" ht="72" x14ac:dyDescent="0.25">
      <c r="A184" s="69" t="s">
        <v>554</v>
      </c>
      <c r="B184" s="84" t="s">
        <v>1050</v>
      </c>
      <c r="C184" s="84" t="s">
        <v>123</v>
      </c>
      <c r="D184" s="87" t="s">
        <v>958</v>
      </c>
      <c r="E184" s="85" t="s">
        <v>786</v>
      </c>
      <c r="F184" s="88">
        <v>43517</v>
      </c>
      <c r="G184" s="89">
        <v>36108311</v>
      </c>
      <c r="H184" s="84" t="s">
        <v>176</v>
      </c>
      <c r="I184" s="67"/>
      <c r="J184" s="67"/>
      <c r="K184" s="88">
        <v>43518</v>
      </c>
      <c r="L184" s="24">
        <v>43820</v>
      </c>
      <c r="M184" s="22" t="str">
        <f t="shared" si="4"/>
        <v>12%</v>
      </c>
    </row>
    <row r="185" spans="1:13" ht="48" x14ac:dyDescent="0.25">
      <c r="A185" s="69" t="s">
        <v>555</v>
      </c>
      <c r="B185" s="66" t="s">
        <v>1051</v>
      </c>
      <c r="C185" s="84" t="s">
        <v>647</v>
      </c>
      <c r="D185" s="87" t="s">
        <v>959</v>
      </c>
      <c r="E185" s="85" t="s">
        <v>787</v>
      </c>
      <c r="F185" s="88">
        <v>43517</v>
      </c>
      <c r="G185" s="89">
        <v>1199261707</v>
      </c>
      <c r="H185" s="84" t="s">
        <v>181</v>
      </c>
      <c r="I185" s="67"/>
      <c r="J185" s="67"/>
      <c r="K185" s="86">
        <v>43521</v>
      </c>
      <c r="L185" s="31">
        <v>43732</v>
      </c>
      <c r="M185" s="22" t="str">
        <f t="shared" si="4"/>
        <v>16%</v>
      </c>
    </row>
    <row r="186" spans="1:13" ht="60" x14ac:dyDescent="0.25">
      <c r="A186" s="69" t="s">
        <v>556</v>
      </c>
      <c r="B186" s="66" t="s">
        <v>1051</v>
      </c>
      <c r="C186" s="84" t="s">
        <v>342</v>
      </c>
      <c r="D186" s="87" t="s">
        <v>960</v>
      </c>
      <c r="E186" s="85" t="s">
        <v>788</v>
      </c>
      <c r="F186" s="88">
        <v>43518</v>
      </c>
      <c r="G186" s="89">
        <v>26400000</v>
      </c>
      <c r="H186" s="84" t="s">
        <v>179</v>
      </c>
      <c r="I186" s="67"/>
      <c r="J186" s="67"/>
      <c r="K186" s="88">
        <v>43521</v>
      </c>
      <c r="L186" s="24">
        <v>43762</v>
      </c>
      <c r="M186" s="22" t="str">
        <f t="shared" si="4"/>
        <v>14%</v>
      </c>
    </row>
    <row r="187" spans="1:13" ht="84" x14ac:dyDescent="0.25">
      <c r="A187" s="69" t="s">
        <v>557</v>
      </c>
      <c r="B187" s="21" t="s">
        <v>219</v>
      </c>
      <c r="C187" s="84" t="s">
        <v>118</v>
      </c>
      <c r="D187" s="87" t="s">
        <v>961</v>
      </c>
      <c r="E187" s="85" t="s">
        <v>789</v>
      </c>
      <c r="F187" s="88">
        <v>43521</v>
      </c>
      <c r="G187" s="89">
        <v>302260000</v>
      </c>
      <c r="H187" s="84" t="s">
        <v>177</v>
      </c>
      <c r="I187" s="67"/>
      <c r="J187" s="67"/>
      <c r="K187" s="88">
        <v>43522</v>
      </c>
      <c r="L187" s="24">
        <v>43794</v>
      </c>
      <c r="M187" s="22" t="str">
        <f t="shared" si="4"/>
        <v>12%</v>
      </c>
    </row>
    <row r="188" spans="1:13" ht="48" x14ac:dyDescent="0.25">
      <c r="A188" s="69" t="s">
        <v>558</v>
      </c>
      <c r="B188" s="21" t="s">
        <v>257</v>
      </c>
      <c r="C188" s="84" t="s">
        <v>67</v>
      </c>
      <c r="D188" s="87" t="s">
        <v>962</v>
      </c>
      <c r="E188" s="85" t="s">
        <v>790</v>
      </c>
      <c r="F188" s="88">
        <v>43521</v>
      </c>
      <c r="G188" s="89">
        <v>600000000</v>
      </c>
      <c r="H188" s="84" t="s">
        <v>1007</v>
      </c>
      <c r="I188" s="67"/>
      <c r="J188" s="67"/>
      <c r="K188" s="86">
        <v>43521</v>
      </c>
      <c r="L188" s="51">
        <v>43640</v>
      </c>
      <c r="M188" s="22" t="str">
        <f t="shared" si="4"/>
        <v>29%</v>
      </c>
    </row>
    <row r="189" spans="1:13" ht="84" x14ac:dyDescent="0.25">
      <c r="A189" s="69" t="s">
        <v>559</v>
      </c>
      <c r="B189" s="21" t="s">
        <v>1045</v>
      </c>
      <c r="C189" s="84" t="s">
        <v>91</v>
      </c>
      <c r="D189" s="87" t="s">
        <v>963</v>
      </c>
      <c r="E189" s="85" t="s">
        <v>791</v>
      </c>
      <c r="F189" s="88">
        <v>43521</v>
      </c>
      <c r="G189" s="89">
        <v>28113750</v>
      </c>
      <c r="H189" s="84" t="s">
        <v>176</v>
      </c>
      <c r="I189" s="67"/>
      <c r="J189" s="67"/>
      <c r="K189" s="88">
        <v>43522</v>
      </c>
      <c r="L189" s="24">
        <v>43824</v>
      </c>
      <c r="M189" s="22" t="str">
        <f t="shared" si="4"/>
        <v>11%</v>
      </c>
    </row>
    <row r="190" spans="1:13" ht="84" x14ac:dyDescent="0.25">
      <c r="A190" s="69" t="s">
        <v>560</v>
      </c>
      <c r="B190" s="21" t="s">
        <v>1045</v>
      </c>
      <c r="C190" s="84" t="s">
        <v>119</v>
      </c>
      <c r="D190" s="87">
        <v>1036639494</v>
      </c>
      <c r="E190" s="85" t="s">
        <v>792</v>
      </c>
      <c r="F190" s="88">
        <v>43521</v>
      </c>
      <c r="G190" s="89">
        <v>30318750</v>
      </c>
      <c r="H190" s="84" t="s">
        <v>176</v>
      </c>
      <c r="I190" s="67"/>
      <c r="J190" s="67"/>
      <c r="K190" s="88">
        <v>43525</v>
      </c>
      <c r="L190" s="24">
        <v>43830</v>
      </c>
      <c r="M190" s="22" t="str">
        <f t="shared" si="4"/>
        <v>10%</v>
      </c>
    </row>
    <row r="191" spans="1:13" ht="36" x14ac:dyDescent="0.25">
      <c r="A191" s="69" t="s">
        <v>561</v>
      </c>
      <c r="B191" s="21" t="s">
        <v>1045</v>
      </c>
      <c r="C191" s="84" t="s">
        <v>80</v>
      </c>
      <c r="D191" s="87" t="s">
        <v>964</v>
      </c>
      <c r="E191" s="85" t="s">
        <v>793</v>
      </c>
      <c r="F191" s="88">
        <v>43521</v>
      </c>
      <c r="G191" s="89">
        <v>26460000</v>
      </c>
      <c r="H191" s="84" t="s">
        <v>176</v>
      </c>
      <c r="I191" s="67"/>
      <c r="J191" s="67"/>
      <c r="K191" s="88">
        <v>43525</v>
      </c>
      <c r="L191" s="24">
        <v>43830</v>
      </c>
      <c r="M191" s="22" t="str">
        <f t="shared" si="4"/>
        <v>10%</v>
      </c>
    </row>
    <row r="192" spans="1:13" ht="84" x14ac:dyDescent="0.25">
      <c r="A192" s="69" t="s">
        <v>562</v>
      </c>
      <c r="B192" s="21" t="s">
        <v>1045</v>
      </c>
      <c r="C192" s="84" t="s">
        <v>84</v>
      </c>
      <c r="D192" s="87" t="s">
        <v>965</v>
      </c>
      <c r="E192" s="85" t="s">
        <v>794</v>
      </c>
      <c r="F192" s="88">
        <v>43522</v>
      </c>
      <c r="G192" s="89">
        <v>26460000</v>
      </c>
      <c r="H192" s="84" t="s">
        <v>176</v>
      </c>
      <c r="I192" s="67"/>
      <c r="J192" s="67"/>
      <c r="K192" s="88">
        <v>43525</v>
      </c>
      <c r="L192" s="24">
        <v>43830</v>
      </c>
      <c r="M192" s="22" t="str">
        <f t="shared" si="4"/>
        <v>10%</v>
      </c>
    </row>
    <row r="193" spans="1:13" ht="60" x14ac:dyDescent="0.25">
      <c r="A193" s="69" t="s">
        <v>563</v>
      </c>
      <c r="B193" s="21" t="s">
        <v>1045</v>
      </c>
      <c r="C193" s="84" t="s">
        <v>81</v>
      </c>
      <c r="D193" s="87" t="s">
        <v>966</v>
      </c>
      <c r="E193" s="85" t="s">
        <v>795</v>
      </c>
      <c r="F193" s="88">
        <v>43522</v>
      </c>
      <c r="G193" s="89">
        <v>26460000</v>
      </c>
      <c r="H193" s="84" t="s">
        <v>176</v>
      </c>
      <c r="I193" s="67"/>
      <c r="J193" s="67"/>
      <c r="K193" s="59">
        <v>43525</v>
      </c>
      <c r="L193" s="51">
        <v>43830</v>
      </c>
      <c r="M193" s="22" t="str">
        <f t="shared" si="4"/>
        <v>10%</v>
      </c>
    </row>
    <row r="194" spans="1:13" ht="84" x14ac:dyDescent="0.25">
      <c r="A194" s="69" t="s">
        <v>564</v>
      </c>
      <c r="B194" s="21" t="s">
        <v>1045</v>
      </c>
      <c r="C194" s="84" t="s">
        <v>83</v>
      </c>
      <c r="D194" s="87" t="s">
        <v>967</v>
      </c>
      <c r="E194" s="85" t="s">
        <v>796</v>
      </c>
      <c r="F194" s="88">
        <v>43522</v>
      </c>
      <c r="G194" s="89">
        <v>28113750</v>
      </c>
      <c r="H194" s="84" t="s">
        <v>176</v>
      </c>
      <c r="I194" s="67"/>
      <c r="J194" s="67"/>
      <c r="K194" s="88">
        <v>43525</v>
      </c>
      <c r="L194" s="24">
        <v>43830</v>
      </c>
      <c r="M194" s="22" t="str">
        <f t="shared" si="4"/>
        <v>10%</v>
      </c>
    </row>
    <row r="195" spans="1:13" ht="72" x14ac:dyDescent="0.25">
      <c r="A195" s="69" t="s">
        <v>565</v>
      </c>
      <c r="B195" s="21" t="s">
        <v>219</v>
      </c>
      <c r="C195" s="84" t="s">
        <v>137</v>
      </c>
      <c r="D195" s="87" t="s">
        <v>968</v>
      </c>
      <c r="E195" s="85" t="s">
        <v>797</v>
      </c>
      <c r="F195" s="88">
        <v>43523</v>
      </c>
      <c r="G195" s="89">
        <v>24200000</v>
      </c>
      <c r="H195" s="84" t="s">
        <v>176</v>
      </c>
      <c r="I195" s="67"/>
      <c r="J195" s="67"/>
      <c r="K195" s="88">
        <v>43525</v>
      </c>
      <c r="L195" s="24">
        <v>43830</v>
      </c>
      <c r="M195" s="22" t="str">
        <f t="shared" si="4"/>
        <v>10%</v>
      </c>
    </row>
    <row r="196" spans="1:13" ht="72" x14ac:dyDescent="0.25">
      <c r="A196" s="69" t="s">
        <v>566</v>
      </c>
      <c r="B196" s="21" t="s">
        <v>219</v>
      </c>
      <c r="C196" s="84" t="s">
        <v>129</v>
      </c>
      <c r="D196" s="87" t="s">
        <v>969</v>
      </c>
      <c r="E196" s="85" t="s">
        <v>798</v>
      </c>
      <c r="F196" s="88">
        <v>43523</v>
      </c>
      <c r="G196" s="89">
        <v>46615620</v>
      </c>
      <c r="H196" s="84" t="s">
        <v>176</v>
      </c>
      <c r="I196" s="67"/>
      <c r="J196" s="67"/>
      <c r="K196" s="88">
        <v>43525</v>
      </c>
      <c r="L196" s="24">
        <v>43830</v>
      </c>
      <c r="M196" s="22" t="str">
        <f t="shared" si="4"/>
        <v>10%</v>
      </c>
    </row>
    <row r="197" spans="1:13" ht="84" x14ac:dyDescent="0.25">
      <c r="A197" s="69" t="s">
        <v>567</v>
      </c>
      <c r="B197" s="21" t="s">
        <v>1045</v>
      </c>
      <c r="C197" s="84" t="s">
        <v>98</v>
      </c>
      <c r="D197" s="87" t="s">
        <v>970</v>
      </c>
      <c r="E197" s="85" t="s">
        <v>799</v>
      </c>
      <c r="F197" s="88">
        <v>43523</v>
      </c>
      <c r="G197" s="89">
        <v>26460000</v>
      </c>
      <c r="H197" s="84" t="s">
        <v>176</v>
      </c>
      <c r="I197" s="67"/>
      <c r="J197" s="67"/>
      <c r="K197" s="88">
        <v>43525</v>
      </c>
      <c r="L197" s="24">
        <v>43830</v>
      </c>
      <c r="M197" s="22" t="str">
        <f t="shared" si="4"/>
        <v>10%</v>
      </c>
    </row>
    <row r="198" spans="1:13" ht="72" x14ac:dyDescent="0.25">
      <c r="A198" s="69" t="s">
        <v>568</v>
      </c>
      <c r="B198" s="21" t="s">
        <v>1045</v>
      </c>
      <c r="C198" s="84" t="s">
        <v>648</v>
      </c>
      <c r="D198" s="87" t="s">
        <v>971</v>
      </c>
      <c r="E198" s="85" t="s">
        <v>800</v>
      </c>
      <c r="F198" s="88">
        <v>43523</v>
      </c>
      <c r="G198" s="89">
        <v>30318750</v>
      </c>
      <c r="H198" s="84" t="s">
        <v>176</v>
      </c>
      <c r="I198" s="67"/>
      <c r="J198" s="67"/>
      <c r="K198" s="88">
        <v>43525</v>
      </c>
      <c r="L198" s="24">
        <v>43830</v>
      </c>
      <c r="M198" s="22" t="str">
        <f t="shared" si="4"/>
        <v>10%</v>
      </c>
    </row>
    <row r="199" spans="1:13" ht="48" x14ac:dyDescent="0.25">
      <c r="A199" s="69" t="s">
        <v>569</v>
      </c>
      <c r="B199" s="21" t="s">
        <v>1045</v>
      </c>
      <c r="C199" s="84" t="s">
        <v>89</v>
      </c>
      <c r="D199" s="87" t="s">
        <v>972</v>
      </c>
      <c r="E199" s="85" t="s">
        <v>801</v>
      </c>
      <c r="F199" s="88">
        <v>43523</v>
      </c>
      <c r="G199" s="89">
        <v>30318750</v>
      </c>
      <c r="H199" s="84" t="s">
        <v>176</v>
      </c>
      <c r="I199" s="67"/>
      <c r="J199" s="67"/>
      <c r="K199" s="88">
        <v>43525</v>
      </c>
      <c r="L199" s="24">
        <v>43830</v>
      </c>
      <c r="M199" s="22" t="str">
        <f t="shared" si="4"/>
        <v>10%</v>
      </c>
    </row>
    <row r="200" spans="1:13" ht="48" x14ac:dyDescent="0.25">
      <c r="A200" s="69" t="s">
        <v>570</v>
      </c>
      <c r="B200" s="87" t="s">
        <v>263</v>
      </c>
      <c r="C200" s="84" t="s">
        <v>649</v>
      </c>
      <c r="D200" s="87" t="s">
        <v>170</v>
      </c>
      <c r="E200" s="85" t="s">
        <v>802</v>
      </c>
      <c r="F200" s="88">
        <v>43523</v>
      </c>
      <c r="G200" s="89" t="s">
        <v>170</v>
      </c>
      <c r="H200" s="84" t="s">
        <v>176</v>
      </c>
      <c r="I200" s="67"/>
      <c r="J200" s="67"/>
      <c r="K200" s="88" t="s">
        <v>170</v>
      </c>
      <c r="L200" s="24" t="s">
        <v>170</v>
      </c>
      <c r="M200" s="22" t="e">
        <f t="shared" si="4"/>
        <v>#VALUE!</v>
      </c>
    </row>
    <row r="201" spans="1:13" ht="84" x14ac:dyDescent="0.25">
      <c r="A201" s="69" t="s">
        <v>571</v>
      </c>
      <c r="B201" s="21" t="s">
        <v>1045</v>
      </c>
      <c r="C201" s="84" t="s">
        <v>79</v>
      </c>
      <c r="D201" s="87" t="s">
        <v>973</v>
      </c>
      <c r="E201" s="85" t="s">
        <v>803</v>
      </c>
      <c r="F201" s="88">
        <v>43523</v>
      </c>
      <c r="G201" s="89">
        <v>30318750</v>
      </c>
      <c r="H201" s="84" t="s">
        <v>176</v>
      </c>
      <c r="I201" s="67"/>
      <c r="J201" s="67"/>
      <c r="K201" s="88">
        <v>43525</v>
      </c>
      <c r="L201" s="24">
        <v>43830</v>
      </c>
      <c r="M201" s="22" t="str">
        <f t="shared" si="4"/>
        <v>10%</v>
      </c>
    </row>
    <row r="202" spans="1:13" ht="60" x14ac:dyDescent="0.25">
      <c r="A202" s="69" t="s">
        <v>572</v>
      </c>
      <c r="B202" s="87" t="s">
        <v>263</v>
      </c>
      <c r="C202" s="84" t="s">
        <v>650</v>
      </c>
      <c r="D202" s="87" t="s">
        <v>974</v>
      </c>
      <c r="E202" s="85" t="s">
        <v>804</v>
      </c>
      <c r="F202" s="88">
        <v>43524</v>
      </c>
      <c r="G202" s="89">
        <v>28000000</v>
      </c>
      <c r="H202" s="84" t="s">
        <v>176</v>
      </c>
      <c r="I202" s="67"/>
      <c r="J202" s="67"/>
      <c r="K202" s="88">
        <v>43525</v>
      </c>
      <c r="L202" s="24">
        <v>43830</v>
      </c>
      <c r="M202" s="22" t="str">
        <f t="shared" si="4"/>
        <v>10%</v>
      </c>
    </row>
    <row r="203" spans="1:13" ht="48" x14ac:dyDescent="0.25">
      <c r="A203" s="69" t="s">
        <v>573</v>
      </c>
      <c r="B203" s="21" t="s">
        <v>219</v>
      </c>
      <c r="C203" s="84" t="s">
        <v>651</v>
      </c>
      <c r="D203" s="87" t="s">
        <v>975</v>
      </c>
      <c r="E203" s="85" t="s">
        <v>805</v>
      </c>
      <c r="F203" s="88">
        <v>43524</v>
      </c>
      <c r="G203" s="89">
        <v>280000000</v>
      </c>
      <c r="H203" s="84" t="s">
        <v>177</v>
      </c>
      <c r="I203" s="67"/>
      <c r="J203" s="67"/>
      <c r="K203" s="88">
        <v>43525</v>
      </c>
      <c r="L203" s="24">
        <v>43799</v>
      </c>
      <c r="M203" s="22" t="str">
        <f t="shared" si="4"/>
        <v>11%</v>
      </c>
    </row>
    <row r="204" spans="1:13" ht="48" x14ac:dyDescent="0.25">
      <c r="A204" s="69" t="s">
        <v>574</v>
      </c>
      <c r="B204" s="21" t="s">
        <v>1045</v>
      </c>
      <c r="C204" s="84" t="s">
        <v>61</v>
      </c>
      <c r="D204" s="87" t="s">
        <v>853</v>
      </c>
      <c r="E204" s="85" t="s">
        <v>806</v>
      </c>
      <c r="F204" s="88">
        <v>43524</v>
      </c>
      <c r="G204" s="89">
        <v>881827959</v>
      </c>
      <c r="H204" s="84" t="s">
        <v>176</v>
      </c>
      <c r="I204" s="67"/>
      <c r="J204" s="67"/>
      <c r="K204" s="59">
        <v>43525</v>
      </c>
      <c r="L204" s="51">
        <v>43830</v>
      </c>
      <c r="M204" s="22" t="str">
        <f t="shared" si="4"/>
        <v>10%</v>
      </c>
    </row>
    <row r="205" spans="1:13" ht="36" x14ac:dyDescent="0.25">
      <c r="A205" s="69" t="s">
        <v>575</v>
      </c>
      <c r="B205" s="21" t="s">
        <v>1045</v>
      </c>
      <c r="C205" s="84" t="s">
        <v>96</v>
      </c>
      <c r="D205" s="87" t="s">
        <v>976</v>
      </c>
      <c r="E205" s="85" t="s">
        <v>807</v>
      </c>
      <c r="F205" s="88">
        <v>43524</v>
      </c>
      <c r="G205" s="89">
        <v>23152500</v>
      </c>
      <c r="H205" s="84" t="s">
        <v>176</v>
      </c>
      <c r="I205" s="67"/>
      <c r="J205" s="67"/>
      <c r="K205" s="59">
        <v>43525</v>
      </c>
      <c r="L205" s="51">
        <v>43830</v>
      </c>
      <c r="M205" s="22" t="str">
        <f t="shared" si="4"/>
        <v>10%</v>
      </c>
    </row>
    <row r="206" spans="1:13" ht="60" x14ac:dyDescent="0.25">
      <c r="A206" s="69" t="s">
        <v>576</v>
      </c>
      <c r="B206" s="21" t="s">
        <v>1045</v>
      </c>
      <c r="C206" s="84" t="s">
        <v>652</v>
      </c>
      <c r="D206" s="87" t="s">
        <v>977</v>
      </c>
      <c r="E206" s="85" t="s">
        <v>808</v>
      </c>
      <c r="F206" s="88">
        <v>43524</v>
      </c>
      <c r="G206" s="89">
        <v>30318750</v>
      </c>
      <c r="H206" s="84" t="s">
        <v>176</v>
      </c>
      <c r="I206" s="67"/>
      <c r="J206" s="67"/>
      <c r="K206" s="88">
        <v>43525</v>
      </c>
      <c r="L206" s="24">
        <v>43830</v>
      </c>
      <c r="M206" s="22" t="str">
        <f t="shared" si="4"/>
        <v>10%</v>
      </c>
    </row>
    <row r="207" spans="1:13" ht="36" x14ac:dyDescent="0.25">
      <c r="A207" s="69" t="s">
        <v>577</v>
      </c>
      <c r="B207" s="21" t="s">
        <v>220</v>
      </c>
      <c r="C207" s="84" t="s">
        <v>290</v>
      </c>
      <c r="D207" s="87" t="s">
        <v>282</v>
      </c>
      <c r="E207" s="85" t="s">
        <v>809</v>
      </c>
      <c r="F207" s="88">
        <v>43524</v>
      </c>
      <c r="G207" s="89">
        <v>362603758</v>
      </c>
      <c r="H207" s="84" t="s">
        <v>176</v>
      </c>
      <c r="I207" s="67"/>
      <c r="J207" s="67"/>
      <c r="K207" s="88">
        <v>43525</v>
      </c>
      <c r="L207" s="24">
        <v>43830</v>
      </c>
      <c r="M207" s="22" t="str">
        <f t="shared" si="4"/>
        <v>10%</v>
      </c>
    </row>
    <row r="208" spans="1:13" ht="72" x14ac:dyDescent="0.25">
      <c r="A208" s="69" t="s">
        <v>578</v>
      </c>
      <c r="B208" s="84" t="s">
        <v>1049</v>
      </c>
      <c r="C208" s="84" t="s">
        <v>653</v>
      </c>
      <c r="D208" s="87" t="s">
        <v>978</v>
      </c>
      <c r="E208" s="85" t="s">
        <v>810</v>
      </c>
      <c r="F208" s="88">
        <v>43524</v>
      </c>
      <c r="G208" s="89">
        <v>19681291</v>
      </c>
      <c r="H208" s="84" t="s">
        <v>176</v>
      </c>
      <c r="I208" s="67"/>
      <c r="J208" s="67"/>
      <c r="K208" s="88">
        <v>43525</v>
      </c>
      <c r="L208" s="24">
        <v>43830</v>
      </c>
      <c r="M208" s="22" t="str">
        <f t="shared" si="4"/>
        <v>10%</v>
      </c>
    </row>
    <row r="209" spans="1:13" ht="48" x14ac:dyDescent="0.25">
      <c r="A209" s="69" t="s">
        <v>579</v>
      </c>
      <c r="B209" s="66" t="s">
        <v>1046</v>
      </c>
      <c r="C209" s="84" t="s">
        <v>654</v>
      </c>
      <c r="D209" s="87" t="s">
        <v>979</v>
      </c>
      <c r="E209" s="85" t="s">
        <v>811</v>
      </c>
      <c r="F209" s="88">
        <v>43524</v>
      </c>
      <c r="G209" s="89">
        <v>24000000</v>
      </c>
      <c r="H209" s="84" t="s">
        <v>173</v>
      </c>
      <c r="I209" s="67"/>
      <c r="J209" s="67"/>
      <c r="K209" s="88">
        <v>43525</v>
      </c>
      <c r="L209" s="24">
        <v>43708</v>
      </c>
      <c r="M209" s="22" t="str">
        <f t="shared" si="4"/>
        <v>16%</v>
      </c>
    </row>
    <row r="210" spans="1:13" ht="72" x14ac:dyDescent="0.25">
      <c r="A210" s="69" t="s">
        <v>580</v>
      </c>
      <c r="B210" s="21" t="s">
        <v>1045</v>
      </c>
      <c r="C210" s="84" t="s">
        <v>655</v>
      </c>
      <c r="D210" s="87" t="s">
        <v>980</v>
      </c>
      <c r="E210" s="85" t="s">
        <v>812</v>
      </c>
      <c r="F210" s="88">
        <v>43524</v>
      </c>
      <c r="G210" s="89">
        <v>30318750</v>
      </c>
      <c r="H210" s="84" t="s">
        <v>176</v>
      </c>
      <c r="I210" s="67"/>
      <c r="J210" s="67"/>
      <c r="K210" s="88">
        <v>43525</v>
      </c>
      <c r="L210" s="24">
        <v>43830</v>
      </c>
      <c r="M210" s="22" t="str">
        <f t="shared" si="4"/>
        <v>10%</v>
      </c>
    </row>
    <row r="211" spans="1:13" ht="60" x14ac:dyDescent="0.25">
      <c r="A211" s="69" t="s">
        <v>581</v>
      </c>
      <c r="B211" s="21" t="s">
        <v>1045</v>
      </c>
      <c r="C211" s="84" t="s">
        <v>106</v>
      </c>
      <c r="D211" s="87" t="s">
        <v>981</v>
      </c>
      <c r="E211" s="85" t="s">
        <v>813</v>
      </c>
      <c r="F211" s="88">
        <v>43524</v>
      </c>
      <c r="G211" s="89">
        <v>30318750</v>
      </c>
      <c r="H211" s="84" t="s">
        <v>176</v>
      </c>
      <c r="I211" s="67"/>
      <c r="J211" s="67"/>
      <c r="K211" s="88">
        <v>43525</v>
      </c>
      <c r="L211" s="24">
        <v>43830</v>
      </c>
      <c r="M211" s="22" t="str">
        <f t="shared" si="4"/>
        <v>10%</v>
      </c>
    </row>
    <row r="212" spans="1:13" ht="84" x14ac:dyDescent="0.25">
      <c r="A212" s="69" t="s">
        <v>582</v>
      </c>
      <c r="B212" s="21" t="s">
        <v>1045</v>
      </c>
      <c r="C212" s="84" t="s">
        <v>95</v>
      </c>
      <c r="D212" s="87" t="s">
        <v>982</v>
      </c>
      <c r="E212" s="85" t="s">
        <v>814</v>
      </c>
      <c r="F212" s="88">
        <v>43524</v>
      </c>
      <c r="G212" s="89">
        <v>28130150</v>
      </c>
      <c r="H212" s="84" t="s">
        <v>176</v>
      </c>
      <c r="I212" s="67"/>
      <c r="J212" s="67"/>
      <c r="K212" s="88">
        <v>43525</v>
      </c>
      <c r="L212" s="24">
        <v>43830</v>
      </c>
      <c r="M212" s="22" t="str">
        <f t="shared" si="4"/>
        <v>10%</v>
      </c>
    </row>
    <row r="213" spans="1:13" ht="96" x14ac:dyDescent="0.25">
      <c r="A213" s="69" t="s">
        <v>583</v>
      </c>
      <c r="B213" s="21" t="s">
        <v>1045</v>
      </c>
      <c r="C213" s="84" t="s">
        <v>656</v>
      </c>
      <c r="D213" s="87" t="s">
        <v>983</v>
      </c>
      <c r="E213" s="69" t="s">
        <v>815</v>
      </c>
      <c r="F213" s="88">
        <v>43524</v>
      </c>
      <c r="G213" s="89">
        <v>30318750</v>
      </c>
      <c r="H213" s="84" t="s">
        <v>176</v>
      </c>
      <c r="I213" s="67"/>
      <c r="J213" s="67"/>
      <c r="K213" s="88">
        <v>43525</v>
      </c>
      <c r="L213" s="24">
        <v>43830</v>
      </c>
      <c r="M213" s="22" t="str">
        <f t="shared" si="4"/>
        <v>10%</v>
      </c>
    </row>
    <row r="214" spans="1:13" ht="60" x14ac:dyDescent="0.25">
      <c r="A214" s="69" t="s">
        <v>584</v>
      </c>
      <c r="B214" s="84" t="s">
        <v>242</v>
      </c>
      <c r="C214" s="84" t="s">
        <v>339</v>
      </c>
      <c r="D214" s="87" t="s">
        <v>984</v>
      </c>
      <c r="E214" s="85" t="s">
        <v>816</v>
      </c>
      <c r="F214" s="88">
        <v>43524</v>
      </c>
      <c r="G214" s="89">
        <v>26400000</v>
      </c>
      <c r="H214" s="84" t="s">
        <v>179</v>
      </c>
      <c r="I214" s="67"/>
      <c r="J214" s="67"/>
      <c r="K214" s="88">
        <v>43525</v>
      </c>
      <c r="L214" s="24">
        <v>43769</v>
      </c>
      <c r="M214" s="22" t="str">
        <f t="shared" si="4"/>
        <v>12%</v>
      </c>
    </row>
    <row r="215" spans="1:13" ht="96" x14ac:dyDescent="0.25">
      <c r="A215" s="69" t="s">
        <v>585</v>
      </c>
      <c r="B215" s="21" t="s">
        <v>219</v>
      </c>
      <c r="C215" s="84" t="s">
        <v>109</v>
      </c>
      <c r="D215" s="87" t="s">
        <v>925</v>
      </c>
      <c r="E215" s="85" t="s">
        <v>817</v>
      </c>
      <c r="F215" s="88">
        <v>43525</v>
      </c>
      <c r="G215" s="89">
        <v>451903320</v>
      </c>
      <c r="H215" s="84" t="s">
        <v>179</v>
      </c>
      <c r="I215" s="67"/>
      <c r="J215" s="67"/>
      <c r="K215" s="59">
        <v>43525</v>
      </c>
      <c r="L215" s="31">
        <v>43769</v>
      </c>
      <c r="M215" s="22" t="str">
        <f t="shared" si="4"/>
        <v>12%</v>
      </c>
    </row>
    <row r="216" spans="1:13" ht="36" x14ac:dyDescent="0.25">
      <c r="A216" s="69" t="s">
        <v>586</v>
      </c>
      <c r="B216" s="66" t="s">
        <v>1049</v>
      </c>
      <c r="C216" s="84" t="s">
        <v>657</v>
      </c>
      <c r="D216" s="87" t="s">
        <v>170</v>
      </c>
      <c r="E216" s="85" t="s">
        <v>818</v>
      </c>
      <c r="F216" s="88">
        <v>43525</v>
      </c>
      <c r="G216" s="89" t="s">
        <v>170</v>
      </c>
      <c r="H216" s="84"/>
      <c r="I216" s="67"/>
      <c r="J216" s="67"/>
      <c r="K216" s="92" t="s">
        <v>170</v>
      </c>
      <c r="L216" s="75" t="s">
        <v>170</v>
      </c>
      <c r="M216" s="22" t="e">
        <f t="shared" si="4"/>
        <v>#VALUE!</v>
      </c>
    </row>
    <row r="217" spans="1:13" ht="96" x14ac:dyDescent="0.25">
      <c r="A217" s="69" t="s">
        <v>587</v>
      </c>
      <c r="B217" s="21" t="s">
        <v>1045</v>
      </c>
      <c r="C217" s="84" t="s">
        <v>658</v>
      </c>
      <c r="D217" s="87" t="s">
        <v>985</v>
      </c>
      <c r="E217" s="85" t="s">
        <v>819</v>
      </c>
      <c r="F217" s="88">
        <v>43525</v>
      </c>
      <c r="G217" s="89">
        <v>26460000</v>
      </c>
      <c r="H217" s="84" t="s">
        <v>176</v>
      </c>
      <c r="I217" s="67"/>
      <c r="J217" s="67"/>
      <c r="K217" s="88">
        <v>43525</v>
      </c>
      <c r="L217" s="24">
        <v>43830</v>
      </c>
      <c r="M217" s="22" t="str">
        <f t="shared" si="4"/>
        <v>10%</v>
      </c>
    </row>
    <row r="218" spans="1:13" ht="108" x14ac:dyDescent="0.25">
      <c r="A218" s="69" t="s">
        <v>588</v>
      </c>
      <c r="B218" s="21" t="s">
        <v>257</v>
      </c>
      <c r="C218" s="84" t="s">
        <v>331</v>
      </c>
      <c r="D218" s="87" t="s">
        <v>986</v>
      </c>
      <c r="E218" s="85" t="s">
        <v>820</v>
      </c>
      <c r="F218" s="88">
        <v>43525</v>
      </c>
      <c r="G218" s="89">
        <v>33600000</v>
      </c>
      <c r="H218" s="84" t="s">
        <v>1007</v>
      </c>
      <c r="I218" s="67"/>
      <c r="J218" s="67"/>
      <c r="K218" s="88">
        <v>43525</v>
      </c>
      <c r="L218" s="24">
        <v>43646</v>
      </c>
      <c r="M218" s="22" t="str">
        <f t="shared" si="4"/>
        <v>25%</v>
      </c>
    </row>
    <row r="219" spans="1:13" ht="42" customHeight="1" x14ac:dyDescent="0.25">
      <c r="A219" s="69" t="s">
        <v>589</v>
      </c>
      <c r="B219" s="21" t="s">
        <v>1045</v>
      </c>
      <c r="C219" s="84" t="s">
        <v>77</v>
      </c>
      <c r="D219" s="87" t="s">
        <v>987</v>
      </c>
      <c r="E219" s="85" t="s">
        <v>821</v>
      </c>
      <c r="F219" s="88">
        <v>43525</v>
      </c>
      <c r="G219" s="89">
        <v>26460000</v>
      </c>
      <c r="H219" s="84" t="s">
        <v>176</v>
      </c>
      <c r="I219" s="67"/>
      <c r="J219" s="67"/>
      <c r="K219" s="86">
        <v>43525</v>
      </c>
      <c r="L219" s="31">
        <v>43830</v>
      </c>
      <c r="M219" s="22" t="str">
        <f t="shared" si="4"/>
        <v>10%</v>
      </c>
    </row>
    <row r="220" spans="1:13" ht="84" x14ac:dyDescent="0.25">
      <c r="A220" s="69" t="s">
        <v>590</v>
      </c>
      <c r="B220" s="21" t="s">
        <v>1045</v>
      </c>
      <c r="C220" s="84" t="s">
        <v>93</v>
      </c>
      <c r="D220" s="87" t="s">
        <v>986</v>
      </c>
      <c r="E220" s="85" t="s">
        <v>822</v>
      </c>
      <c r="F220" s="88">
        <v>43525</v>
      </c>
      <c r="G220" s="89">
        <v>30318750</v>
      </c>
      <c r="H220" s="84" t="s">
        <v>176</v>
      </c>
      <c r="I220" s="67"/>
      <c r="J220" s="67"/>
      <c r="K220" s="88">
        <v>43525</v>
      </c>
      <c r="L220" s="24">
        <v>43646</v>
      </c>
      <c r="M220" s="22" t="str">
        <f t="shared" si="4"/>
        <v>25%</v>
      </c>
    </row>
    <row r="221" spans="1:13" ht="60" x14ac:dyDescent="0.25">
      <c r="A221" s="69" t="s">
        <v>591</v>
      </c>
      <c r="B221" s="21" t="s">
        <v>257</v>
      </c>
      <c r="C221" s="84" t="s">
        <v>659</v>
      </c>
      <c r="D221" s="87" t="s">
        <v>988</v>
      </c>
      <c r="E221" s="69" t="s">
        <v>823</v>
      </c>
      <c r="F221" s="88">
        <v>43525</v>
      </c>
      <c r="G221" s="89">
        <v>44100000</v>
      </c>
      <c r="H221" s="84" t="s">
        <v>176</v>
      </c>
      <c r="I221" s="67"/>
      <c r="J221" s="67"/>
      <c r="K221" s="88">
        <v>43525</v>
      </c>
      <c r="L221" s="24">
        <v>43830</v>
      </c>
      <c r="M221" s="22" t="str">
        <f t="shared" si="4"/>
        <v>10%</v>
      </c>
    </row>
    <row r="222" spans="1:13" ht="48" x14ac:dyDescent="0.25">
      <c r="A222" s="69" t="s">
        <v>592</v>
      </c>
      <c r="B222" s="21" t="s">
        <v>203</v>
      </c>
      <c r="C222" s="84" t="s">
        <v>660</v>
      </c>
      <c r="D222" s="87" t="s">
        <v>989</v>
      </c>
      <c r="E222" s="69" t="s">
        <v>824</v>
      </c>
      <c r="F222" s="88">
        <v>43525</v>
      </c>
      <c r="G222" s="68" t="s">
        <v>850</v>
      </c>
      <c r="H222" s="84" t="s">
        <v>172</v>
      </c>
      <c r="I222" s="67"/>
      <c r="J222" s="67"/>
      <c r="K222" s="88">
        <v>43525</v>
      </c>
      <c r="L222" s="24">
        <v>43889</v>
      </c>
      <c r="M222" s="22" t="str">
        <f t="shared" si="4"/>
        <v>8%</v>
      </c>
    </row>
    <row r="223" spans="1:13" ht="60" x14ac:dyDescent="0.25">
      <c r="A223" s="69" t="s">
        <v>593</v>
      </c>
      <c r="B223" s="84" t="s">
        <v>243</v>
      </c>
      <c r="C223" s="84" t="s">
        <v>358</v>
      </c>
      <c r="D223" s="87" t="s">
        <v>990</v>
      </c>
      <c r="E223" s="69" t="s">
        <v>825</v>
      </c>
      <c r="F223" s="88">
        <v>43528</v>
      </c>
      <c r="G223" s="89">
        <v>60499999</v>
      </c>
      <c r="H223" s="84" t="s">
        <v>1037</v>
      </c>
      <c r="I223" s="67"/>
      <c r="J223" s="67"/>
      <c r="K223" s="88">
        <v>43529</v>
      </c>
      <c r="L223" s="24">
        <v>43830</v>
      </c>
      <c r="M223" s="22" t="str">
        <f t="shared" si="4"/>
        <v>9%</v>
      </c>
    </row>
    <row r="224" spans="1:13" ht="60" x14ac:dyDescent="0.25">
      <c r="A224" s="69" t="s">
        <v>594</v>
      </c>
      <c r="B224" s="87" t="s">
        <v>194</v>
      </c>
      <c r="C224" s="84" t="s">
        <v>142</v>
      </c>
      <c r="D224" s="87" t="s">
        <v>991</v>
      </c>
      <c r="E224" s="69" t="s">
        <v>826</v>
      </c>
      <c r="F224" s="88">
        <v>43529</v>
      </c>
      <c r="G224" s="89">
        <v>24733853</v>
      </c>
      <c r="H224" s="84" t="s">
        <v>1038</v>
      </c>
      <c r="I224" s="67"/>
      <c r="J224" s="67"/>
      <c r="K224" s="88">
        <v>43529</v>
      </c>
      <c r="L224" s="24">
        <v>43830</v>
      </c>
      <c r="M224" s="22" t="str">
        <f t="shared" si="4"/>
        <v>9%</v>
      </c>
    </row>
    <row r="225" spans="1:13" ht="84" x14ac:dyDescent="0.25">
      <c r="A225" s="69" t="s">
        <v>595</v>
      </c>
      <c r="B225" s="84" t="s">
        <v>1046</v>
      </c>
      <c r="C225" s="84" t="s">
        <v>341</v>
      </c>
      <c r="D225" s="87" t="s">
        <v>992</v>
      </c>
      <c r="E225" s="69" t="s">
        <v>827</v>
      </c>
      <c r="F225" s="88">
        <v>43530</v>
      </c>
      <c r="G225" s="89">
        <v>40000000</v>
      </c>
      <c r="H225" s="84" t="s">
        <v>1039</v>
      </c>
      <c r="I225" s="67"/>
      <c r="J225" s="67"/>
      <c r="K225" s="88">
        <v>43531</v>
      </c>
      <c r="L225" s="24">
        <v>43830</v>
      </c>
      <c r="M225" s="22" t="str">
        <f t="shared" si="4"/>
        <v>8%</v>
      </c>
    </row>
    <row r="226" spans="1:13" ht="24" x14ac:dyDescent="0.25">
      <c r="A226" s="69" t="s">
        <v>596</v>
      </c>
      <c r="B226" s="21" t="s">
        <v>203</v>
      </c>
      <c r="C226" s="84" t="s">
        <v>661</v>
      </c>
      <c r="D226" s="87" t="s">
        <v>993</v>
      </c>
      <c r="E226" s="69" t="s">
        <v>828</v>
      </c>
      <c r="F226" s="88">
        <v>43531</v>
      </c>
      <c r="G226" s="89">
        <v>56168000</v>
      </c>
      <c r="H226" s="84" t="s">
        <v>1040</v>
      </c>
      <c r="I226" s="67"/>
      <c r="J226" s="67"/>
      <c r="K226" s="88">
        <v>43532</v>
      </c>
      <c r="L226" s="24">
        <v>43532</v>
      </c>
      <c r="M226" s="22" t="e">
        <f t="shared" si="4"/>
        <v>#DIV/0!</v>
      </c>
    </row>
    <row r="227" spans="1:13" ht="48" x14ac:dyDescent="0.25">
      <c r="A227" s="69" t="s">
        <v>597</v>
      </c>
      <c r="B227" s="21" t="s">
        <v>203</v>
      </c>
      <c r="C227" s="84" t="s">
        <v>662</v>
      </c>
      <c r="D227" s="87" t="s">
        <v>994</v>
      </c>
      <c r="E227" s="85" t="s">
        <v>829</v>
      </c>
      <c r="F227" s="88">
        <v>43535</v>
      </c>
      <c r="G227" s="68" t="s">
        <v>851</v>
      </c>
      <c r="H227" s="87" t="s">
        <v>172</v>
      </c>
      <c r="I227" s="67"/>
      <c r="J227" s="67"/>
      <c r="K227" s="88">
        <v>43535</v>
      </c>
      <c r="L227" s="24">
        <v>43900</v>
      </c>
      <c r="M227" s="22" t="str">
        <f t="shared" si="4"/>
        <v>5%</v>
      </c>
    </row>
    <row r="228" spans="1:13" ht="96" x14ac:dyDescent="0.25">
      <c r="A228" s="69" t="s">
        <v>598</v>
      </c>
      <c r="B228" s="21" t="s">
        <v>219</v>
      </c>
      <c r="C228" s="84" t="s">
        <v>663</v>
      </c>
      <c r="D228" s="87" t="s">
        <v>995</v>
      </c>
      <c r="E228" s="85" t="s">
        <v>830</v>
      </c>
      <c r="F228" s="88">
        <v>43536</v>
      </c>
      <c r="G228" s="89">
        <v>336857400</v>
      </c>
      <c r="H228" s="87" t="s">
        <v>177</v>
      </c>
      <c r="I228" s="67"/>
      <c r="J228" s="67"/>
      <c r="K228" s="88">
        <v>43536</v>
      </c>
      <c r="L228" s="24">
        <v>43810</v>
      </c>
      <c r="M228" s="22" t="str">
        <f t="shared" si="4"/>
        <v>7%</v>
      </c>
    </row>
    <row r="229" spans="1:13" ht="60" x14ac:dyDescent="0.25">
      <c r="A229" s="69" t="s">
        <v>599</v>
      </c>
      <c r="B229" s="87" t="s">
        <v>1047</v>
      </c>
      <c r="C229" s="84" t="s">
        <v>664</v>
      </c>
      <c r="D229" s="87" t="s">
        <v>996</v>
      </c>
      <c r="E229" s="85" t="s">
        <v>831</v>
      </c>
      <c r="F229" s="88">
        <v>43720</v>
      </c>
      <c r="G229" s="89">
        <v>49000000</v>
      </c>
      <c r="H229" s="87" t="s">
        <v>181</v>
      </c>
      <c r="I229" s="67"/>
      <c r="J229" s="67"/>
      <c r="K229" s="88">
        <v>43536</v>
      </c>
      <c r="L229" s="24">
        <v>43749</v>
      </c>
      <c r="M229" s="22" t="str">
        <f t="shared" si="4"/>
        <v>9%</v>
      </c>
    </row>
    <row r="230" spans="1:13" ht="60" x14ac:dyDescent="0.25">
      <c r="A230" s="69" t="s">
        <v>600</v>
      </c>
      <c r="B230" s="66" t="s">
        <v>242</v>
      </c>
      <c r="C230" s="84" t="s">
        <v>665</v>
      </c>
      <c r="D230" s="87" t="s">
        <v>997</v>
      </c>
      <c r="E230" s="85" t="s">
        <v>832</v>
      </c>
      <c r="F230" s="88">
        <v>43536</v>
      </c>
      <c r="G230" s="89">
        <v>45000000</v>
      </c>
      <c r="H230" s="87" t="s">
        <v>177</v>
      </c>
      <c r="I230" s="67"/>
      <c r="J230" s="67"/>
      <c r="K230" s="88">
        <v>43537</v>
      </c>
      <c r="L230" s="24">
        <v>43811</v>
      </c>
      <c r="M230" s="22" t="str">
        <f t="shared" si="4"/>
        <v>7%</v>
      </c>
    </row>
    <row r="231" spans="1:13" ht="60" x14ac:dyDescent="0.25">
      <c r="A231" s="69" t="s">
        <v>601</v>
      </c>
      <c r="B231" s="21" t="s">
        <v>1045</v>
      </c>
      <c r="C231" s="84" t="s">
        <v>666</v>
      </c>
      <c r="D231" s="87" t="s">
        <v>998</v>
      </c>
      <c r="E231" s="85" t="s">
        <v>833</v>
      </c>
      <c r="F231" s="88">
        <v>43536</v>
      </c>
      <c r="G231" s="89">
        <v>52200000</v>
      </c>
      <c r="H231" s="87" t="s">
        <v>177</v>
      </c>
      <c r="I231" s="67"/>
      <c r="J231" s="67"/>
      <c r="K231" s="88">
        <v>43537</v>
      </c>
      <c r="L231" s="24">
        <v>43811</v>
      </c>
      <c r="M231" s="22" t="str">
        <f t="shared" si="4"/>
        <v>7%</v>
      </c>
    </row>
    <row r="232" spans="1:13" ht="36" x14ac:dyDescent="0.25">
      <c r="A232" s="69" t="s">
        <v>602</v>
      </c>
      <c r="B232" s="66" t="s">
        <v>1050</v>
      </c>
      <c r="C232" s="84" t="s">
        <v>657</v>
      </c>
      <c r="D232" s="87" t="s">
        <v>999</v>
      </c>
      <c r="E232" s="85" t="s">
        <v>778</v>
      </c>
      <c r="F232" s="88">
        <v>43537</v>
      </c>
      <c r="G232" s="89">
        <v>20412180</v>
      </c>
      <c r="H232" s="87" t="s">
        <v>177</v>
      </c>
      <c r="I232" s="67"/>
      <c r="J232" s="67"/>
      <c r="K232" s="88">
        <v>43538</v>
      </c>
      <c r="L232" s="24">
        <v>43812</v>
      </c>
      <c r="M232" s="22" t="str">
        <f t="shared" si="4"/>
        <v>6%</v>
      </c>
    </row>
    <row r="233" spans="1:13" ht="36.75" x14ac:dyDescent="0.25">
      <c r="A233" s="69" t="s">
        <v>603</v>
      </c>
      <c r="B233" s="66" t="s">
        <v>1046</v>
      </c>
      <c r="C233" s="84" t="s">
        <v>667</v>
      </c>
      <c r="D233" s="87" t="s">
        <v>1000</v>
      </c>
      <c r="E233" s="85" t="s">
        <v>834</v>
      </c>
      <c r="F233" s="88">
        <v>43538</v>
      </c>
      <c r="G233" s="89">
        <v>2266110</v>
      </c>
      <c r="H233" s="84" t="s">
        <v>1041</v>
      </c>
      <c r="I233" s="67"/>
      <c r="J233" s="67"/>
      <c r="K233" s="88">
        <v>43539</v>
      </c>
      <c r="L233" s="24">
        <v>43828</v>
      </c>
      <c r="M233" s="22" t="str">
        <f t="shared" si="4"/>
        <v>6%</v>
      </c>
    </row>
    <row r="234" spans="1:13" ht="60" x14ac:dyDescent="0.25">
      <c r="A234" s="69" t="s">
        <v>604</v>
      </c>
      <c r="B234" s="21" t="s">
        <v>219</v>
      </c>
      <c r="C234" s="84" t="s">
        <v>668</v>
      </c>
      <c r="D234" s="87" t="s">
        <v>1001</v>
      </c>
      <c r="E234" s="85" t="s">
        <v>835</v>
      </c>
      <c r="F234" s="88">
        <v>43538</v>
      </c>
      <c r="G234" s="89">
        <v>2895826945</v>
      </c>
      <c r="H234" s="87" t="s">
        <v>174</v>
      </c>
      <c r="I234" s="67"/>
      <c r="J234" s="67"/>
      <c r="K234" s="86">
        <v>43539</v>
      </c>
      <c r="L234" s="31">
        <v>43691</v>
      </c>
      <c r="M234" s="22" t="str">
        <f t="shared" si="4"/>
        <v>11%</v>
      </c>
    </row>
    <row r="235" spans="1:13" s="54" customFormat="1" ht="36" x14ac:dyDescent="0.25">
      <c r="A235" s="38" t="s">
        <v>605</v>
      </c>
      <c r="B235" s="22" t="s">
        <v>263</v>
      </c>
      <c r="C235" s="21" t="s">
        <v>145</v>
      </c>
      <c r="D235" s="26" t="s">
        <v>1114</v>
      </c>
      <c r="E235" s="32" t="s">
        <v>836</v>
      </c>
      <c r="F235" s="24">
        <v>43538</v>
      </c>
      <c r="G235" s="36">
        <v>1400000000</v>
      </c>
      <c r="H235" s="21" t="s">
        <v>1041</v>
      </c>
      <c r="I235" s="49"/>
      <c r="J235" s="49"/>
      <c r="K235" s="40">
        <v>43542</v>
      </c>
      <c r="L235" s="40">
        <v>43830</v>
      </c>
      <c r="M235" s="22" t="str">
        <f t="shared" si="4"/>
        <v>5%</v>
      </c>
    </row>
    <row r="236" spans="1:13" ht="72" x14ac:dyDescent="0.25">
      <c r="A236" s="38" t="s">
        <v>606</v>
      </c>
      <c r="B236" s="21" t="s">
        <v>1052</v>
      </c>
      <c r="C236" s="21" t="s">
        <v>669</v>
      </c>
      <c r="D236" s="22" t="s">
        <v>1002</v>
      </c>
      <c r="E236" s="32" t="s">
        <v>837</v>
      </c>
      <c r="F236" s="24">
        <v>43538</v>
      </c>
      <c r="G236" s="36">
        <v>17500000</v>
      </c>
      <c r="H236" s="21" t="s">
        <v>181</v>
      </c>
      <c r="I236" s="67"/>
      <c r="J236" s="67"/>
      <c r="K236" s="80">
        <v>43538</v>
      </c>
      <c r="L236" s="40">
        <v>43751</v>
      </c>
      <c r="M236" s="22" t="str">
        <f t="shared" si="4"/>
        <v>8%</v>
      </c>
    </row>
    <row r="237" spans="1:13" ht="60" x14ac:dyDescent="0.25">
      <c r="A237" s="38" t="s">
        <v>607</v>
      </c>
      <c r="B237" s="21" t="s">
        <v>1052</v>
      </c>
      <c r="C237" s="21" t="s">
        <v>670</v>
      </c>
      <c r="D237" s="22" t="s">
        <v>1003</v>
      </c>
      <c r="E237" s="32" t="s">
        <v>838</v>
      </c>
      <c r="F237" s="24">
        <v>43538</v>
      </c>
      <c r="G237" s="36">
        <v>14000000</v>
      </c>
      <c r="H237" s="21" t="s">
        <v>181</v>
      </c>
      <c r="I237" s="67"/>
      <c r="J237" s="67"/>
      <c r="K237" s="80">
        <v>43538</v>
      </c>
      <c r="L237" s="40">
        <v>43751</v>
      </c>
      <c r="M237" s="22" t="str">
        <f t="shared" si="4"/>
        <v>8%</v>
      </c>
    </row>
    <row r="238" spans="1:13" ht="60" x14ac:dyDescent="0.25">
      <c r="A238" s="38" t="s">
        <v>608</v>
      </c>
      <c r="B238" s="21" t="s">
        <v>1052</v>
      </c>
      <c r="C238" s="21" t="s">
        <v>671</v>
      </c>
      <c r="D238" s="22" t="s">
        <v>1004</v>
      </c>
      <c r="E238" s="32" t="s">
        <v>839</v>
      </c>
      <c r="F238" s="24">
        <v>43538</v>
      </c>
      <c r="G238" s="36">
        <v>14700000</v>
      </c>
      <c r="H238" s="21" t="s">
        <v>181</v>
      </c>
      <c r="I238" s="67"/>
      <c r="J238" s="67"/>
      <c r="K238" s="80">
        <v>43538</v>
      </c>
      <c r="L238" s="40">
        <v>43751</v>
      </c>
      <c r="M238" s="22" t="str">
        <f t="shared" si="4"/>
        <v>8%</v>
      </c>
    </row>
    <row r="239" spans="1:13" ht="84" x14ac:dyDescent="0.25">
      <c r="A239" s="38" t="s">
        <v>609</v>
      </c>
      <c r="B239" s="22" t="s">
        <v>263</v>
      </c>
      <c r="C239" s="21" t="s">
        <v>672</v>
      </c>
      <c r="D239" s="22" t="s">
        <v>1005</v>
      </c>
      <c r="E239" s="32" t="s">
        <v>840</v>
      </c>
      <c r="F239" s="24">
        <v>43539</v>
      </c>
      <c r="G239" s="36">
        <v>39600000</v>
      </c>
      <c r="H239" s="21" t="s">
        <v>177</v>
      </c>
      <c r="I239" s="67"/>
      <c r="J239" s="67"/>
      <c r="K239" s="80">
        <v>43539</v>
      </c>
      <c r="L239" s="40">
        <v>43813</v>
      </c>
      <c r="M239" s="22" t="str">
        <f t="shared" si="4"/>
        <v>6%</v>
      </c>
    </row>
    <row r="240" spans="1:13" s="54" customFormat="1" ht="72" x14ac:dyDescent="0.25">
      <c r="A240" s="38" t="s">
        <v>610</v>
      </c>
      <c r="B240" s="21" t="s">
        <v>215</v>
      </c>
      <c r="C240" s="21" t="s">
        <v>136</v>
      </c>
      <c r="D240" s="26" t="s">
        <v>1115</v>
      </c>
      <c r="E240" s="32" t="s">
        <v>841</v>
      </c>
      <c r="F240" s="24">
        <v>43539</v>
      </c>
      <c r="G240" s="36">
        <v>460000000</v>
      </c>
      <c r="H240" s="21" t="s">
        <v>177</v>
      </c>
      <c r="I240" s="49"/>
      <c r="J240" s="49"/>
      <c r="K240" s="40">
        <v>43539</v>
      </c>
      <c r="L240" s="40">
        <v>43813</v>
      </c>
      <c r="M240" s="22" t="str">
        <f t="shared" si="4"/>
        <v>6%</v>
      </c>
    </row>
    <row r="241" spans="1:13" ht="48" x14ac:dyDescent="0.25">
      <c r="A241" s="38" t="s">
        <v>611</v>
      </c>
      <c r="B241" s="47" t="s">
        <v>242</v>
      </c>
      <c r="C241" s="21" t="s">
        <v>107</v>
      </c>
      <c r="D241" s="22" t="s">
        <v>1006</v>
      </c>
      <c r="E241" s="32" t="s">
        <v>842</v>
      </c>
      <c r="F241" s="24">
        <v>43539</v>
      </c>
      <c r="G241" s="36">
        <v>300000000</v>
      </c>
      <c r="H241" s="21" t="s">
        <v>1023</v>
      </c>
      <c r="I241" s="49"/>
      <c r="J241" s="49"/>
      <c r="K241" s="80">
        <v>43539</v>
      </c>
      <c r="L241" s="40">
        <v>43828</v>
      </c>
      <c r="M241" s="22" t="str">
        <f t="shared" si="4"/>
        <v>6%</v>
      </c>
    </row>
    <row r="242" spans="1:13" s="54" customFormat="1" ht="60" x14ac:dyDescent="0.25">
      <c r="A242" s="38" t="s">
        <v>612</v>
      </c>
      <c r="B242" s="21" t="s">
        <v>203</v>
      </c>
      <c r="C242" s="21" t="s">
        <v>673</v>
      </c>
      <c r="D242" s="26" t="s">
        <v>1117</v>
      </c>
      <c r="E242" s="32" t="s">
        <v>843</v>
      </c>
      <c r="F242" s="24">
        <v>43542</v>
      </c>
      <c r="G242" s="56" t="s">
        <v>852</v>
      </c>
      <c r="H242" s="21" t="s">
        <v>172</v>
      </c>
      <c r="I242" s="49"/>
      <c r="J242" s="49"/>
      <c r="K242" s="40">
        <v>43542</v>
      </c>
      <c r="L242" s="40">
        <v>43907</v>
      </c>
      <c r="M242" s="22" t="str">
        <f t="shared" si="4"/>
        <v>4%</v>
      </c>
    </row>
    <row r="243" spans="1:13" s="54" customFormat="1" ht="48" x14ac:dyDescent="0.25">
      <c r="A243" s="38" t="s">
        <v>1042</v>
      </c>
      <c r="B243" s="21" t="s">
        <v>215</v>
      </c>
      <c r="C243" s="21" t="s">
        <v>1043</v>
      </c>
      <c r="D243" s="22" t="s">
        <v>1116</v>
      </c>
      <c r="E243" s="32" t="s">
        <v>1044</v>
      </c>
      <c r="F243" s="24">
        <v>43544</v>
      </c>
      <c r="G243" s="74">
        <v>42750000</v>
      </c>
      <c r="H243" s="21" t="s">
        <v>177</v>
      </c>
      <c r="I243" s="49"/>
      <c r="J243" s="77"/>
      <c r="K243" s="24">
        <v>43550</v>
      </c>
      <c r="L243" s="24">
        <v>43824</v>
      </c>
      <c r="M243" s="22" t="str">
        <f t="shared" si="4"/>
        <v>2%</v>
      </c>
    </row>
    <row r="244" spans="1:13" ht="24" x14ac:dyDescent="0.25">
      <c r="A244" s="75" t="s">
        <v>1059</v>
      </c>
      <c r="B244" s="21" t="s">
        <v>257</v>
      </c>
      <c r="C244" s="21" t="s">
        <v>1062</v>
      </c>
      <c r="D244" s="82" t="s">
        <v>1118</v>
      </c>
      <c r="E244" s="32" t="s">
        <v>1065</v>
      </c>
      <c r="F244" s="24">
        <v>43545</v>
      </c>
      <c r="G244" s="56">
        <v>35859603</v>
      </c>
      <c r="H244" s="21" t="s">
        <v>1041</v>
      </c>
      <c r="I244" s="49"/>
      <c r="J244" s="49"/>
      <c r="K244" s="80">
        <v>43545</v>
      </c>
      <c r="L244" s="40">
        <v>43830</v>
      </c>
      <c r="M244" s="22" t="str">
        <f t="shared" si="4"/>
        <v>4%</v>
      </c>
    </row>
    <row r="245" spans="1:13" ht="48" x14ac:dyDescent="0.25">
      <c r="A245" s="75" t="s">
        <v>1060</v>
      </c>
      <c r="B245" s="21" t="s">
        <v>1045</v>
      </c>
      <c r="C245" s="21" t="s">
        <v>1063</v>
      </c>
      <c r="D245" s="82" t="s">
        <v>1119</v>
      </c>
      <c r="E245" s="32" t="s">
        <v>1066</v>
      </c>
      <c r="F245" s="24">
        <v>43545</v>
      </c>
      <c r="G245" s="56">
        <v>35280000</v>
      </c>
      <c r="H245" s="21" t="s">
        <v>177</v>
      </c>
      <c r="I245" s="49"/>
      <c r="J245" s="49"/>
      <c r="K245" s="80">
        <v>43546</v>
      </c>
      <c r="L245" s="40">
        <v>43820</v>
      </c>
      <c r="M245" s="22" t="str">
        <f t="shared" si="4"/>
        <v>3%</v>
      </c>
    </row>
    <row r="246" spans="1:13" ht="36" x14ac:dyDescent="0.25">
      <c r="A246" s="75" t="s">
        <v>1061</v>
      </c>
      <c r="B246" s="47" t="s">
        <v>242</v>
      </c>
      <c r="C246" s="21" t="s">
        <v>1064</v>
      </c>
      <c r="D246" s="82" t="s">
        <v>1121</v>
      </c>
      <c r="E246" s="32" t="s">
        <v>1067</v>
      </c>
      <c r="F246" s="24">
        <v>43546</v>
      </c>
      <c r="G246" s="56">
        <v>450000000</v>
      </c>
      <c r="H246" s="21" t="s">
        <v>1068</v>
      </c>
      <c r="I246" s="49"/>
      <c r="J246" s="49"/>
      <c r="K246" s="80">
        <v>43550</v>
      </c>
      <c r="L246" s="40">
        <v>43824</v>
      </c>
      <c r="M246" s="22" t="str">
        <f t="shared" ref="M246:M261" si="5">IF((ROUND((($N$2-$K246)/(EDATE($L246,0)-$K246)*100),2))&gt;100,"100%",CONCATENATE((ROUND((($N$2-$K246)/(EDATE($L246,0)-$K246)*100),0)),"%"))</f>
        <v>2%</v>
      </c>
    </row>
    <row r="247" spans="1:13" ht="96" x14ac:dyDescent="0.25">
      <c r="A247" s="90" t="s">
        <v>1069</v>
      </c>
      <c r="B247" s="21" t="s">
        <v>219</v>
      </c>
      <c r="C247" s="81" t="s">
        <v>1095</v>
      </c>
      <c r="D247" s="82" t="s">
        <v>1120</v>
      </c>
      <c r="E247" s="83" t="s">
        <v>1080</v>
      </c>
      <c r="F247" s="80">
        <v>43550</v>
      </c>
      <c r="G247" s="91">
        <v>521999898</v>
      </c>
      <c r="H247" s="81" t="s">
        <v>181</v>
      </c>
      <c r="I247" s="67"/>
      <c r="J247" s="67"/>
      <c r="K247" s="80">
        <v>43550</v>
      </c>
      <c r="L247" s="40">
        <v>43763</v>
      </c>
      <c r="M247" s="22" t="str">
        <f t="shared" si="5"/>
        <v>2%</v>
      </c>
    </row>
    <row r="248" spans="1:13" ht="48" x14ac:dyDescent="0.25">
      <c r="A248" s="90" t="s">
        <v>1070</v>
      </c>
      <c r="B248" s="67" t="s">
        <v>264</v>
      </c>
      <c r="C248" s="81" t="s">
        <v>1096</v>
      </c>
      <c r="D248" s="94" t="s">
        <v>1122</v>
      </c>
      <c r="E248" s="83" t="s">
        <v>1081</v>
      </c>
      <c r="F248" s="80">
        <v>43551</v>
      </c>
      <c r="G248" s="91">
        <v>530000000</v>
      </c>
      <c r="H248" s="81" t="s">
        <v>1107</v>
      </c>
      <c r="I248" s="67"/>
      <c r="J248" s="67"/>
      <c r="K248" s="95">
        <v>43552</v>
      </c>
      <c r="L248" s="40">
        <v>43830</v>
      </c>
      <c r="M248" s="22" t="str">
        <f t="shared" si="5"/>
        <v>1%</v>
      </c>
    </row>
    <row r="249" spans="1:13" ht="36" x14ac:dyDescent="0.25">
      <c r="A249" s="90" t="s">
        <v>1071</v>
      </c>
      <c r="B249" s="21" t="s">
        <v>219</v>
      </c>
      <c r="C249" s="81" t="s">
        <v>1097</v>
      </c>
      <c r="D249" s="94" t="s">
        <v>928</v>
      </c>
      <c r="E249" s="83" t="s">
        <v>1082</v>
      </c>
      <c r="F249" s="80">
        <v>43551</v>
      </c>
      <c r="G249" s="91">
        <v>200000000</v>
      </c>
      <c r="H249" s="81" t="s">
        <v>179</v>
      </c>
      <c r="I249" s="67"/>
      <c r="J249" s="67"/>
      <c r="K249" s="95">
        <v>43552</v>
      </c>
      <c r="L249" s="40">
        <v>43796</v>
      </c>
      <c r="M249" s="22" t="str">
        <f t="shared" si="5"/>
        <v>1%</v>
      </c>
    </row>
    <row r="250" spans="1:13" ht="48" x14ac:dyDescent="0.25">
      <c r="A250" s="90" t="s">
        <v>1111</v>
      </c>
      <c r="B250" s="21" t="s">
        <v>219</v>
      </c>
      <c r="C250" s="81" t="s">
        <v>1098</v>
      </c>
      <c r="D250" s="87" t="s">
        <v>192</v>
      </c>
      <c r="E250" s="83" t="s">
        <v>1083</v>
      </c>
      <c r="F250" s="80">
        <v>43551</v>
      </c>
      <c r="G250" s="91">
        <v>572729600</v>
      </c>
      <c r="H250" s="81" t="s">
        <v>177</v>
      </c>
      <c r="I250" s="67"/>
      <c r="J250" s="67"/>
      <c r="K250" s="59">
        <v>43556</v>
      </c>
      <c r="L250" s="51">
        <v>43830</v>
      </c>
      <c r="M250" s="22" t="str">
        <f t="shared" si="5"/>
        <v>0%</v>
      </c>
    </row>
    <row r="251" spans="1:13" ht="36" x14ac:dyDescent="0.25">
      <c r="A251" s="90" t="s">
        <v>1112</v>
      </c>
      <c r="B251" s="21" t="s">
        <v>219</v>
      </c>
      <c r="C251" s="81" t="s">
        <v>135</v>
      </c>
      <c r="D251" s="87" t="s">
        <v>190</v>
      </c>
      <c r="E251" s="83" t="s">
        <v>1084</v>
      </c>
      <c r="F251" s="80">
        <v>43551</v>
      </c>
      <c r="G251" s="91">
        <v>6774884774</v>
      </c>
      <c r="H251" s="81" t="s">
        <v>177</v>
      </c>
      <c r="I251" s="67"/>
      <c r="J251" s="67"/>
      <c r="K251" s="59">
        <v>43556</v>
      </c>
      <c r="L251" s="51">
        <v>43830</v>
      </c>
      <c r="M251" s="22" t="str">
        <f t="shared" si="5"/>
        <v>0%</v>
      </c>
    </row>
    <row r="252" spans="1:13" ht="72" x14ac:dyDescent="0.25">
      <c r="A252" s="96" t="s">
        <v>1072</v>
      </c>
      <c r="B252" s="87" t="s">
        <v>215</v>
      </c>
      <c r="C252" s="93" t="s">
        <v>1099</v>
      </c>
      <c r="D252" s="87" t="s">
        <v>1130</v>
      </c>
      <c r="E252" s="98" t="s">
        <v>1085</v>
      </c>
      <c r="F252" s="95">
        <v>43552</v>
      </c>
      <c r="G252" s="97">
        <v>81900000</v>
      </c>
      <c r="H252" s="94" t="s">
        <v>173</v>
      </c>
      <c r="I252" s="67"/>
      <c r="J252" s="67"/>
      <c r="K252" s="59">
        <v>43556</v>
      </c>
      <c r="L252" s="51">
        <v>43738</v>
      </c>
      <c r="M252" s="22" t="str">
        <f t="shared" si="5"/>
        <v>-1%</v>
      </c>
    </row>
    <row r="253" spans="1:13" ht="60" x14ac:dyDescent="0.25">
      <c r="A253" s="96" t="s">
        <v>1073</v>
      </c>
      <c r="B253" s="21" t="s">
        <v>219</v>
      </c>
      <c r="C253" s="93" t="s">
        <v>1100</v>
      </c>
      <c r="D253" s="87" t="s">
        <v>1123</v>
      </c>
      <c r="E253" s="98" t="s">
        <v>1086</v>
      </c>
      <c r="F253" s="95">
        <v>43552</v>
      </c>
      <c r="G253" s="97">
        <v>1628276100</v>
      </c>
      <c r="H253" s="94" t="s">
        <v>179</v>
      </c>
      <c r="I253" s="67"/>
      <c r="J253" s="67"/>
      <c r="K253" s="59">
        <v>43553</v>
      </c>
      <c r="L253" s="51">
        <v>43797</v>
      </c>
      <c r="M253" s="22" t="str">
        <f t="shared" si="5"/>
        <v>1%</v>
      </c>
    </row>
    <row r="254" spans="1:13" ht="48" x14ac:dyDescent="0.25">
      <c r="A254" s="96" t="s">
        <v>1074</v>
      </c>
      <c r="B254" s="87" t="s">
        <v>220</v>
      </c>
      <c r="C254" s="93" t="s">
        <v>1101</v>
      </c>
      <c r="D254" s="22" t="s">
        <v>1124</v>
      </c>
      <c r="E254" s="98" t="s">
        <v>1087</v>
      </c>
      <c r="F254" s="95">
        <v>43552</v>
      </c>
      <c r="G254" s="97">
        <v>4018392</v>
      </c>
      <c r="H254" s="94" t="s">
        <v>1019</v>
      </c>
      <c r="I254" s="67"/>
      <c r="J254" s="67"/>
      <c r="K254" s="59">
        <v>43554</v>
      </c>
      <c r="L254" s="51">
        <v>43584</v>
      </c>
      <c r="M254" s="22" t="str">
        <f t="shared" si="5"/>
        <v>3%</v>
      </c>
    </row>
    <row r="255" spans="1:13" ht="48" x14ac:dyDescent="0.25">
      <c r="A255" s="96" t="s">
        <v>1113</v>
      </c>
      <c r="B255" s="87" t="s">
        <v>220</v>
      </c>
      <c r="C255" s="93" t="s">
        <v>221</v>
      </c>
      <c r="D255" s="79" t="s">
        <v>923</v>
      </c>
      <c r="E255" s="99" t="s">
        <v>1088</v>
      </c>
      <c r="F255" s="95">
        <v>43554</v>
      </c>
      <c r="G255" s="97">
        <v>442396432</v>
      </c>
      <c r="H255" s="94" t="s">
        <v>177</v>
      </c>
      <c r="I255" s="67"/>
      <c r="J255" s="67"/>
      <c r="K255" s="59">
        <v>43556</v>
      </c>
      <c r="L255" s="51">
        <v>43830</v>
      </c>
      <c r="M255" s="22" t="str">
        <f t="shared" si="5"/>
        <v>0%</v>
      </c>
    </row>
    <row r="256" spans="1:13" ht="36" x14ac:dyDescent="0.25">
      <c r="A256" s="96" t="s">
        <v>1075</v>
      </c>
      <c r="B256" s="87" t="s">
        <v>263</v>
      </c>
      <c r="C256" s="93" t="s">
        <v>1102</v>
      </c>
      <c r="D256" s="94" t="s">
        <v>1125</v>
      </c>
      <c r="E256" s="98" t="s">
        <v>1089</v>
      </c>
      <c r="F256" s="95">
        <v>43554</v>
      </c>
      <c r="G256" s="97">
        <v>13600000</v>
      </c>
      <c r="H256" s="94" t="s">
        <v>179</v>
      </c>
      <c r="I256" s="67"/>
      <c r="J256" s="67"/>
      <c r="K256" s="95">
        <v>43556</v>
      </c>
      <c r="L256" s="40">
        <v>43799</v>
      </c>
      <c r="M256" s="22" t="str">
        <f t="shared" si="5"/>
        <v>0%</v>
      </c>
    </row>
    <row r="257" spans="1:13" ht="60" x14ac:dyDescent="0.25">
      <c r="A257" s="96" t="s">
        <v>1076</v>
      </c>
      <c r="B257" s="84" t="s">
        <v>1049</v>
      </c>
      <c r="C257" s="93" t="s">
        <v>1103</v>
      </c>
      <c r="D257" s="87">
        <v>1036687901</v>
      </c>
      <c r="E257" s="98" t="s">
        <v>1090</v>
      </c>
      <c r="F257" s="95">
        <v>43554</v>
      </c>
      <c r="G257" s="97">
        <v>24955540</v>
      </c>
      <c r="H257" s="94" t="s">
        <v>177</v>
      </c>
      <c r="I257" s="67"/>
      <c r="J257" s="67"/>
      <c r="K257" s="95">
        <v>43556</v>
      </c>
      <c r="L257" s="40">
        <v>43830</v>
      </c>
      <c r="M257" s="22" t="str">
        <f t="shared" si="5"/>
        <v>0%</v>
      </c>
    </row>
    <row r="258" spans="1:13" ht="60" x14ac:dyDescent="0.25">
      <c r="A258" s="96" t="s">
        <v>1077</v>
      </c>
      <c r="B258" s="84" t="s">
        <v>195</v>
      </c>
      <c r="C258" s="93" t="s">
        <v>1104</v>
      </c>
      <c r="D258" s="94" t="s">
        <v>1126</v>
      </c>
      <c r="E258" s="98" t="s">
        <v>1091</v>
      </c>
      <c r="F258" s="95">
        <v>43554</v>
      </c>
      <c r="G258" s="97">
        <v>43200000</v>
      </c>
      <c r="H258" s="94" t="s">
        <v>179</v>
      </c>
      <c r="I258" s="67"/>
      <c r="J258" s="67"/>
      <c r="K258" s="95">
        <v>43556</v>
      </c>
      <c r="L258" s="40">
        <v>43799</v>
      </c>
      <c r="M258" s="22" t="str">
        <f t="shared" si="5"/>
        <v>0%</v>
      </c>
    </row>
    <row r="259" spans="1:13" ht="72" x14ac:dyDescent="0.25">
      <c r="A259" s="96" t="s">
        <v>1078</v>
      </c>
      <c r="B259" s="84" t="s">
        <v>242</v>
      </c>
      <c r="C259" s="93" t="s">
        <v>1105</v>
      </c>
      <c r="D259" s="94" t="s">
        <v>1127</v>
      </c>
      <c r="E259" s="98" t="s">
        <v>1092</v>
      </c>
      <c r="F259" s="95">
        <v>43554</v>
      </c>
      <c r="G259" s="97">
        <v>12500000</v>
      </c>
      <c r="H259" s="94" t="s">
        <v>174</v>
      </c>
      <c r="I259" s="67"/>
      <c r="J259" s="67"/>
      <c r="K259" s="95">
        <v>43556</v>
      </c>
      <c r="L259" s="40">
        <v>43708</v>
      </c>
      <c r="M259" s="22" t="str">
        <f t="shared" si="5"/>
        <v>-1%</v>
      </c>
    </row>
    <row r="260" spans="1:13" ht="84" x14ac:dyDescent="0.25">
      <c r="A260" s="75" t="s">
        <v>1079</v>
      </c>
      <c r="B260" s="84" t="s">
        <v>1128</v>
      </c>
      <c r="C260" s="21" t="s">
        <v>135</v>
      </c>
      <c r="D260" s="87" t="s">
        <v>190</v>
      </c>
      <c r="E260" s="32" t="s">
        <v>1093</v>
      </c>
      <c r="F260" s="24">
        <v>43554</v>
      </c>
      <c r="G260" s="36">
        <v>4350000000</v>
      </c>
      <c r="H260" s="22" t="s">
        <v>1108</v>
      </c>
      <c r="I260" s="67"/>
      <c r="J260" s="67"/>
      <c r="K260" s="95">
        <v>43556</v>
      </c>
      <c r="L260" s="40">
        <v>43777</v>
      </c>
      <c r="M260" s="22" t="str">
        <f t="shared" si="5"/>
        <v>0%</v>
      </c>
    </row>
    <row r="261" spans="1:13" ht="48" x14ac:dyDescent="0.25">
      <c r="A261" s="75" t="s">
        <v>1110</v>
      </c>
      <c r="B261" s="84" t="s">
        <v>1128</v>
      </c>
      <c r="C261" s="21" t="s">
        <v>1106</v>
      </c>
      <c r="D261" s="87" t="s">
        <v>1131</v>
      </c>
      <c r="E261" s="32" t="s">
        <v>1094</v>
      </c>
      <c r="F261" s="24">
        <v>43554</v>
      </c>
      <c r="G261" s="36">
        <v>2689320000</v>
      </c>
      <c r="H261" s="21" t="s">
        <v>1109</v>
      </c>
      <c r="I261" s="67"/>
      <c r="J261" s="67"/>
      <c r="K261" s="95">
        <v>43556</v>
      </c>
      <c r="L261" s="70">
        <v>43814</v>
      </c>
      <c r="M261" s="22" t="str">
        <f t="shared" si="5"/>
        <v>0%</v>
      </c>
    </row>
    <row r="262" spans="1:13" x14ac:dyDescent="0.25">
      <c r="A262" s="100"/>
      <c r="B262" s="100"/>
      <c r="C262" s="78"/>
      <c r="D262" s="100"/>
      <c r="E262" s="100"/>
    </row>
    <row r="263" spans="1:13" x14ac:dyDescent="0.25">
      <c r="A263" s="100"/>
      <c r="B263" s="100"/>
      <c r="C263" s="100"/>
      <c r="D263" s="100"/>
      <c r="E263" s="100"/>
    </row>
    <row r="264" spans="1:13" x14ac:dyDescent="0.25">
      <c r="A264" s="100"/>
      <c r="B264" s="100"/>
      <c r="C264" s="100"/>
      <c r="D264" s="100"/>
      <c r="E264" s="100"/>
    </row>
  </sheetData>
  <autoFilter ref="A53:N243"/>
  <mergeCells count="2">
    <mergeCell ref="A1:M1"/>
    <mergeCell ref="A52:M5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 </vt:lpstr>
      <vt:lpstr>ENERO-FEB-MARZO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María Marín Galeano</dc:creator>
  <cp:lastModifiedBy>Adriana Maria Hoyos Barrera</cp:lastModifiedBy>
  <cp:lastPrinted>2018-10-03T18:24:17Z</cp:lastPrinted>
  <dcterms:created xsi:type="dcterms:W3CDTF">2016-02-08T14:58:09Z</dcterms:created>
  <dcterms:modified xsi:type="dcterms:W3CDTF">2019-04-04T21:09:54Z</dcterms:modified>
</cp:coreProperties>
</file>