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088271383\Desktop\"/>
    </mc:Choice>
  </mc:AlternateContent>
  <bookViews>
    <workbookView xWindow="0" yWindow="0" windowWidth="13605" windowHeight="9195" activeTab="1"/>
  </bookViews>
  <sheets>
    <sheet name=" " sheetId="138" r:id="rId1"/>
    <sheet name="ENERO-FEBR-MARZ" sheetId="19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41" i="192" l="1"/>
  <c r="M240" i="192"/>
  <c r="M3" i="192"/>
  <c r="M50" i="192"/>
  <c r="M51" i="192"/>
  <c r="M52" i="192"/>
  <c r="M53" i="192"/>
  <c r="M54" i="192"/>
  <c r="M55" i="192"/>
  <c r="M56" i="192"/>
  <c r="M57" i="192"/>
  <c r="M58" i="192"/>
  <c r="M59" i="192"/>
  <c r="M60" i="192"/>
  <c r="M61" i="192"/>
  <c r="M62" i="192"/>
  <c r="M63" i="192"/>
  <c r="M64" i="192"/>
  <c r="M65" i="192"/>
  <c r="M66" i="192"/>
  <c r="M67" i="192"/>
  <c r="M68" i="192"/>
  <c r="M69" i="192"/>
  <c r="M70" i="192"/>
  <c r="M72" i="192"/>
  <c r="M73" i="192"/>
  <c r="M74" i="192"/>
  <c r="M76" i="192"/>
  <c r="M77" i="192"/>
  <c r="M81" i="192"/>
  <c r="M82" i="192"/>
  <c r="M83" i="192"/>
  <c r="M84" i="192"/>
  <c r="M85" i="192"/>
  <c r="M86" i="192"/>
  <c r="M87" i="192"/>
  <c r="M88" i="192"/>
  <c r="M89" i="192"/>
  <c r="M90" i="192"/>
  <c r="M91" i="192"/>
  <c r="M92" i="192"/>
  <c r="M93" i="192"/>
  <c r="M94" i="192"/>
  <c r="M95" i="192"/>
  <c r="M96" i="192"/>
  <c r="M97" i="192"/>
  <c r="M98" i="192"/>
  <c r="M99" i="192"/>
  <c r="M100" i="192"/>
  <c r="M101" i="192"/>
  <c r="M102" i="192"/>
  <c r="M103" i="192"/>
  <c r="M104" i="192"/>
  <c r="M105" i="192"/>
  <c r="M106" i="192"/>
  <c r="M107" i="192"/>
  <c r="M108" i="192"/>
  <c r="M109" i="192"/>
  <c r="M110" i="192"/>
  <c r="M111" i="192"/>
  <c r="M112" i="192"/>
  <c r="M113" i="192"/>
  <c r="M114" i="192"/>
  <c r="M115" i="192"/>
  <c r="M116" i="192"/>
  <c r="M117" i="192"/>
  <c r="M118" i="192"/>
  <c r="M119" i="192"/>
  <c r="M120" i="192"/>
  <c r="M121" i="192"/>
  <c r="M122" i="192"/>
  <c r="M123" i="192"/>
  <c r="M124" i="192"/>
  <c r="M125" i="192"/>
  <c r="M126" i="192"/>
  <c r="M127" i="192"/>
  <c r="M128" i="192"/>
  <c r="M129" i="192"/>
  <c r="M130" i="192"/>
  <c r="M131" i="192"/>
  <c r="M132" i="192"/>
  <c r="M133" i="192"/>
  <c r="M134" i="192"/>
  <c r="M135" i="192"/>
  <c r="M136" i="192"/>
  <c r="M137" i="192"/>
  <c r="M138" i="192"/>
  <c r="M139" i="192"/>
  <c r="M140" i="192"/>
  <c r="M141" i="192"/>
  <c r="M142" i="192"/>
  <c r="M143" i="192"/>
  <c r="M144" i="192"/>
  <c r="M145" i="192"/>
  <c r="M146" i="192"/>
  <c r="M147" i="192"/>
  <c r="M148" i="192"/>
  <c r="M149" i="192"/>
  <c r="M150" i="192"/>
  <c r="M151" i="192"/>
  <c r="M152" i="192"/>
  <c r="M153" i="192"/>
  <c r="M154" i="192"/>
  <c r="M155" i="192"/>
  <c r="M156" i="192"/>
  <c r="M157" i="192"/>
  <c r="M158" i="192"/>
  <c r="M159" i="192"/>
  <c r="M160" i="192"/>
  <c r="M161" i="192"/>
  <c r="M162" i="192"/>
  <c r="M163" i="192"/>
  <c r="M164" i="192"/>
  <c r="M166" i="192"/>
  <c r="M167" i="192"/>
  <c r="M168" i="192"/>
  <c r="M169" i="192"/>
  <c r="M170" i="192"/>
  <c r="M171" i="192"/>
  <c r="M172" i="192"/>
  <c r="M173" i="192"/>
  <c r="M174" i="192"/>
  <c r="M175" i="192"/>
  <c r="M176" i="192"/>
  <c r="M177" i="192"/>
  <c r="M178" i="192"/>
  <c r="M179" i="192"/>
  <c r="M180" i="192"/>
  <c r="M181" i="192"/>
  <c r="M182" i="192"/>
  <c r="M183" i="192"/>
  <c r="M184" i="192"/>
  <c r="M185" i="192"/>
  <c r="M186" i="192"/>
  <c r="M187" i="192"/>
  <c r="M188" i="192"/>
  <c r="M189" i="192"/>
  <c r="M190" i="192"/>
  <c r="M191" i="192"/>
  <c r="M192" i="192"/>
  <c r="M193" i="192"/>
  <c r="M194" i="192"/>
  <c r="M195" i="192"/>
  <c r="M196" i="192"/>
  <c r="M197" i="192"/>
  <c r="M198" i="192"/>
  <c r="M199" i="192"/>
  <c r="M200" i="192"/>
  <c r="M201" i="192"/>
  <c r="M202" i="192"/>
  <c r="M203" i="192"/>
  <c r="M204" i="192"/>
  <c r="M205" i="192"/>
  <c r="M206" i="192"/>
  <c r="M207" i="192"/>
  <c r="M209" i="192"/>
  <c r="M210" i="192"/>
  <c r="M211" i="192"/>
  <c r="M212" i="192"/>
  <c r="M213" i="192"/>
  <c r="M214" i="192"/>
  <c r="M215" i="192"/>
  <c r="M216" i="192"/>
  <c r="M217" i="192"/>
  <c r="M218" i="192"/>
  <c r="M220" i="192"/>
  <c r="M221" i="192"/>
  <c r="M222" i="192"/>
  <c r="M223" i="192"/>
  <c r="M224" i="192"/>
  <c r="M225" i="192"/>
  <c r="M226" i="192"/>
  <c r="M227" i="192"/>
  <c r="M228" i="192"/>
  <c r="M229" i="192"/>
  <c r="M230" i="192"/>
  <c r="M231" i="192"/>
  <c r="M232" i="192"/>
  <c r="M233" i="192"/>
  <c r="M234" i="192"/>
  <c r="M235" i="192"/>
  <c r="M236" i="192"/>
  <c r="M237" i="192"/>
  <c r="M238" i="192"/>
  <c r="M239" i="192"/>
  <c r="M4" i="192"/>
  <c r="M5" i="192"/>
  <c r="M6" i="192"/>
  <c r="M7" i="192"/>
  <c r="M8" i="192"/>
  <c r="M9" i="192"/>
  <c r="M10" i="192"/>
  <c r="M11" i="192"/>
  <c r="M12" i="192"/>
  <c r="M13" i="192"/>
  <c r="M14" i="192"/>
  <c r="M15" i="192"/>
  <c r="M16" i="192"/>
  <c r="M17" i="192"/>
  <c r="M18" i="192"/>
  <c r="M19" i="192"/>
  <c r="M20" i="192"/>
  <c r="M21" i="192"/>
  <c r="M22" i="192"/>
  <c r="M23" i="192"/>
  <c r="M24" i="192"/>
  <c r="M25" i="192"/>
  <c r="M26" i="192"/>
  <c r="M27" i="192"/>
  <c r="M28" i="192"/>
  <c r="M29" i="192"/>
  <c r="M30" i="192"/>
  <c r="M31" i="192"/>
  <c r="M32" i="192"/>
  <c r="M33" i="192"/>
  <c r="M34" i="192"/>
  <c r="M35" i="192"/>
  <c r="M36" i="192"/>
  <c r="M37" i="192"/>
  <c r="M38" i="192"/>
  <c r="M39" i="192"/>
  <c r="M40" i="192"/>
  <c r="M41" i="192"/>
  <c r="M42" i="192"/>
  <c r="M43" i="192"/>
  <c r="M44" i="192"/>
  <c r="M45" i="192"/>
  <c r="M46" i="192"/>
  <c r="M47" i="192"/>
  <c r="M48" i="192"/>
  <c r="M49" i="192"/>
  <c r="G74" i="192" l="1"/>
  <c r="B11" i="138" l="1"/>
  <c r="B10" i="138"/>
  <c r="B9" i="138"/>
  <c r="B8" i="138"/>
  <c r="B7" i="138"/>
  <c r="B6" i="138"/>
  <c r="B5" i="138"/>
  <c r="B4" i="138"/>
  <c r="B3" i="138"/>
  <c r="B2" i="138"/>
</calcChain>
</file>

<file path=xl/sharedStrings.xml><?xml version="1.0" encoding="utf-8"?>
<sst xmlns="http://schemas.openxmlformats.org/spreadsheetml/2006/main" count="1553" uniqueCount="1019">
  <si>
    <t>N° CONTRATO</t>
  </si>
  <si>
    <t>CONTRATISTA</t>
  </si>
  <si>
    <t>FECHA INICIO</t>
  </si>
  <si>
    <t>FECHA TERMINACION</t>
  </si>
  <si>
    <t>VALOR</t>
  </si>
  <si>
    <t>DEPENDENCIA</t>
  </si>
  <si>
    <t>NIT</t>
  </si>
  <si>
    <t>VALOR TOTAL</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</si>
  <si>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</si>
  <si>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</si>
  <si>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</si>
  <si>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</si>
  <si>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</si>
  <si>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</si>
  <si>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</si>
  <si>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</si>
  <si>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</si>
  <si>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</si>
  <si>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</si>
  <si>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</si>
  <si>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</si>
  <si>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</si>
  <si>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</si>
  <si>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</si>
  <si>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</si>
  <si>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Plazo / Duración</t>
  </si>
  <si>
    <t>PLAZO / DURACION</t>
  </si>
  <si>
    <t>OBJETO</t>
  </si>
  <si>
    <t>FECHA SUSCRIPCION CONTRATO</t>
  </si>
  <si>
    <t xml:space="preserve"> % AVANCE DEL CONTRATO</t>
  </si>
  <si>
    <t>PLAZO TOTAL CONTRATO CON LA  ADICION TIEMPO</t>
  </si>
  <si>
    <t>ADICION EN TIEMPO</t>
  </si>
  <si>
    <t>SSYPS-001-2018</t>
  </si>
  <si>
    <t>SSYPS-002-2018</t>
  </si>
  <si>
    <t>SSYPS-003-2018</t>
  </si>
  <si>
    <t>SEYC-004-2018</t>
  </si>
  <si>
    <t>SSA-005-2018</t>
  </si>
  <si>
    <t>SSA-006-2018</t>
  </si>
  <si>
    <t>SSA-007-2018</t>
  </si>
  <si>
    <t>SSA-008-2018</t>
  </si>
  <si>
    <t>SSA-009-2018</t>
  </si>
  <si>
    <t>SSA-010-2018</t>
  </si>
  <si>
    <t>SSA-011-2018</t>
  </si>
  <si>
    <t>SEYC-012-2018</t>
  </si>
  <si>
    <t>SSA-013-2018</t>
  </si>
  <si>
    <t>SGM-014-2018</t>
  </si>
  <si>
    <t>SSA-015-2018</t>
  </si>
  <si>
    <t>SSA-016-2018</t>
  </si>
  <si>
    <t>SSA-017-2018</t>
  </si>
  <si>
    <t>SSA-018-2018</t>
  </si>
  <si>
    <t>SSA-019-2018</t>
  </si>
  <si>
    <t>SSA-020-2018</t>
  </si>
  <si>
    <t>SSA-021-2018</t>
  </si>
  <si>
    <t>SSA-022-2018</t>
  </si>
  <si>
    <t>SGM-023-2018</t>
  </si>
  <si>
    <t>SSA-024-2018</t>
  </si>
  <si>
    <t>SGM-025-2018</t>
  </si>
  <si>
    <t>SSA-026-2018</t>
  </si>
  <si>
    <t>SSA-027-2018</t>
  </si>
  <si>
    <t>SGM-028-2018</t>
  </si>
  <si>
    <t>SSA-029-2018</t>
  </si>
  <si>
    <t>SSA-030-2018</t>
  </si>
  <si>
    <t>SSA-031-2018</t>
  </si>
  <si>
    <t>SSYPS-032-2018</t>
  </si>
  <si>
    <t>SDYR-033-2018</t>
  </si>
  <si>
    <t>SEYC-034-2018</t>
  </si>
  <si>
    <t>SSYPS-035-2018</t>
  </si>
  <si>
    <t>SSYPS-036-2018</t>
  </si>
  <si>
    <t>SG-037-2018</t>
  </si>
  <si>
    <t>SG-038-2018</t>
  </si>
  <si>
    <t>SVH-039-2018</t>
  </si>
  <si>
    <t>SVH-040-2018</t>
  </si>
  <si>
    <t>SGM-041-2018</t>
  </si>
  <si>
    <t>SSYPS-042-2018</t>
  </si>
  <si>
    <t>SSYPS-043-2018</t>
  </si>
  <si>
    <t>SG-044-2018</t>
  </si>
  <si>
    <t>SG-045-2018</t>
  </si>
  <si>
    <t>SVH-046-2018</t>
  </si>
  <si>
    <t>SG-047-2018</t>
  </si>
  <si>
    <t>SVH-048-2018</t>
  </si>
  <si>
    <t>SVH-049-2018</t>
  </si>
  <si>
    <t>SSYPS-050-2018</t>
  </si>
  <si>
    <t>SG-051-2018</t>
  </si>
  <si>
    <t>SVH-052-2018</t>
  </si>
  <si>
    <t>SG-053-2018</t>
  </si>
  <si>
    <t>SSA-054-2018</t>
  </si>
  <si>
    <t>SSYPS-055-2018</t>
  </si>
  <si>
    <t>SSYPS-056-2018</t>
  </si>
  <si>
    <t>SSYPS-057-2018</t>
  </si>
  <si>
    <t>SG-058-2018</t>
  </si>
  <si>
    <t>SG-059-2018</t>
  </si>
  <si>
    <t>SG-060-2018</t>
  </si>
  <si>
    <t>SSYPS-061-2018</t>
  </si>
  <si>
    <t>SSYPS-062-2018</t>
  </si>
  <si>
    <t>SG-063-2018</t>
  </si>
  <si>
    <t>SSYPS-064-2018</t>
  </si>
  <si>
    <t>SSYPS-065-2018</t>
  </si>
  <si>
    <t>SSYPS-066-2018</t>
  </si>
  <si>
    <t>SSYPS-067-2018</t>
  </si>
  <si>
    <t>SSYPS-068-2018</t>
  </si>
  <si>
    <t>SSYPS-069-2018</t>
  </si>
  <si>
    <t>SSYPS-070-2018</t>
  </si>
  <si>
    <t>SJ-071-2018</t>
  </si>
  <si>
    <t>SSYPS-072-2018</t>
  </si>
  <si>
    <t>SSYPS-073-2018</t>
  </si>
  <si>
    <t>SSYPS-074-2018</t>
  </si>
  <si>
    <t>SG-075-2018</t>
  </si>
  <si>
    <t>SSYPS-076-2018</t>
  </si>
  <si>
    <t>SH-077-2018</t>
  </si>
  <si>
    <t>SSYPS-078-2018</t>
  </si>
  <si>
    <t>SSYPS-079-2018</t>
  </si>
  <si>
    <t>SSYPS-080-2018</t>
  </si>
  <si>
    <t>SSYPS-081-2018</t>
  </si>
  <si>
    <t>SEYC-082-2018</t>
  </si>
  <si>
    <t>SSYPS-083-2018</t>
  </si>
  <si>
    <t>SEYC-084-2018</t>
  </si>
  <si>
    <t>SSYPS-085-2018</t>
  </si>
  <si>
    <t>SSYPS-086-2018</t>
  </si>
  <si>
    <t>SPIS-087-2018</t>
  </si>
  <si>
    <t>SEYC-088-2018</t>
  </si>
  <si>
    <t>SGM-089-2018</t>
  </si>
  <si>
    <t>SG-090-2018</t>
  </si>
  <si>
    <t>SEYC-091-2018</t>
  </si>
  <si>
    <t>SEYC-092-2018</t>
  </si>
  <si>
    <t>AM-093-2018</t>
  </si>
  <si>
    <t>SG-094-2018</t>
  </si>
  <si>
    <t>SG-095-2018</t>
  </si>
  <si>
    <t>SSYPS-096-2018</t>
  </si>
  <si>
    <t>SSYPS-097-2018</t>
  </si>
  <si>
    <t>SPIS-098-2018</t>
  </si>
  <si>
    <t>SPIS-099-2018</t>
  </si>
  <si>
    <t>SPIS-100-2018</t>
  </si>
  <si>
    <t>SEYC-101-2018</t>
  </si>
  <si>
    <t>AM-102-2018</t>
  </si>
  <si>
    <t>SG-103-2018</t>
  </si>
  <si>
    <t>SG-104-2018</t>
  </si>
  <si>
    <t>DAP-105-2018</t>
  </si>
  <si>
    <t>AM-106-2018</t>
  </si>
  <si>
    <t>SH-107-2018</t>
  </si>
  <si>
    <t>AM-108-2018</t>
  </si>
  <si>
    <t>SEYC-109-2018</t>
  </si>
  <si>
    <t>SGM-110-2018</t>
  </si>
  <si>
    <t>SPIS-111-2018</t>
  </si>
  <si>
    <t>AM-111A-2018</t>
  </si>
  <si>
    <t>AM-112-2018</t>
  </si>
  <si>
    <t>AM-113-2018</t>
  </si>
  <si>
    <t>SGM-114-2018</t>
  </si>
  <si>
    <t>SH-115-2018</t>
  </si>
  <si>
    <t>SEYC-116-2018</t>
  </si>
  <si>
    <t>SEYC-117-2018</t>
  </si>
  <si>
    <t>SEYC-118-2018</t>
  </si>
  <si>
    <t>SSYPS-119-2018</t>
  </si>
  <si>
    <t>SSYPS-120-2018</t>
  </si>
  <si>
    <t>SG-121-2018</t>
  </si>
  <si>
    <t>SEYC-122-2018</t>
  </si>
  <si>
    <t>SPIS-123-2018</t>
  </si>
  <si>
    <t>SPIS-124-2018</t>
  </si>
  <si>
    <t>SSYPS-125-2018</t>
  </si>
  <si>
    <t>SSA-126-2018</t>
  </si>
  <si>
    <t>SH-127-2018</t>
  </si>
  <si>
    <t>SGM-128-2018</t>
  </si>
  <si>
    <t>SGM-129-2018</t>
  </si>
  <si>
    <t>SEYC-130-2018</t>
  </si>
  <si>
    <t>SH-131-2018</t>
  </si>
  <si>
    <t>SJ-132-2018</t>
  </si>
  <si>
    <t>SMA-133-2018</t>
  </si>
  <si>
    <t>SMA-134-2018</t>
  </si>
  <si>
    <t>SGM-135-2018</t>
  </si>
  <si>
    <t>AM-136-2018</t>
  </si>
  <si>
    <t>AM-137-2018</t>
  </si>
  <si>
    <t>SGM-138-2018</t>
  </si>
  <si>
    <t>SG-139-2018</t>
  </si>
  <si>
    <t>AM-140-20|8</t>
  </si>
  <si>
    <t>SGM-141-2018</t>
  </si>
  <si>
    <t>SGM-142-2018</t>
  </si>
  <si>
    <t>SEYC-143-2018</t>
  </si>
  <si>
    <t>SGM-144-2018</t>
  </si>
  <si>
    <t>AM-145-2018</t>
  </si>
  <si>
    <t>SEYC-146-2018</t>
  </si>
  <si>
    <t>AM-147-2018</t>
  </si>
  <si>
    <t>SH-148-2018</t>
  </si>
  <si>
    <t>SJ-149-2018</t>
  </si>
  <si>
    <t>SMA-150-2018</t>
  </si>
  <si>
    <t>SGM-151-2018</t>
  </si>
  <si>
    <t>SEYC-152-2018</t>
  </si>
  <si>
    <t>SEYC-153-2018</t>
  </si>
  <si>
    <t>SEYC-154-2018</t>
  </si>
  <si>
    <t>SJ-155-2018</t>
  </si>
  <si>
    <t>SI-156-5018</t>
  </si>
  <si>
    <t>SI-157-2018</t>
  </si>
  <si>
    <t>SI-158-2018</t>
  </si>
  <si>
    <t>SDYR-159-2018</t>
  </si>
  <si>
    <t>AM-160-2018</t>
  </si>
  <si>
    <t>AM-161-2018</t>
  </si>
  <si>
    <t>SH-162-2018</t>
  </si>
  <si>
    <t>SJ-163-2018</t>
  </si>
  <si>
    <t>SPIS-164-2018</t>
  </si>
  <si>
    <t>SPIS-165-2018</t>
  </si>
  <si>
    <t>SH-166-2018</t>
  </si>
  <si>
    <t>SJ-167-2018</t>
  </si>
  <si>
    <t>SEYC-168-2018</t>
  </si>
  <si>
    <t>SI-169-2018</t>
  </si>
  <si>
    <t>SMA-170-2018</t>
  </si>
  <si>
    <t>AM-171-2018</t>
  </si>
  <si>
    <t>SSA-172-2018</t>
  </si>
  <si>
    <t>SG-173-2018</t>
  </si>
  <si>
    <t>SH-174-2018</t>
  </si>
  <si>
    <t>SG-175-2018</t>
  </si>
  <si>
    <t>SH-176-2018</t>
  </si>
  <si>
    <t>SEYC-177-2018</t>
  </si>
  <si>
    <t>AM-178-2018</t>
  </si>
  <si>
    <t>SG-179-2018</t>
  </si>
  <si>
    <t>SMA-180-2018</t>
  </si>
  <si>
    <t>SSA-181-2018</t>
  </si>
  <si>
    <t>SEYC-182-2018</t>
  </si>
  <si>
    <t>SSA-183-2018</t>
  </si>
  <si>
    <t>SSA-184-2018</t>
  </si>
  <si>
    <t>SSYPS-185-2018</t>
  </si>
  <si>
    <t>SEYC-186-2018</t>
  </si>
  <si>
    <t>SPIS-187-2018</t>
  </si>
  <si>
    <t>SEYC-188-2018</t>
  </si>
  <si>
    <t>SDYR-189-2018</t>
  </si>
  <si>
    <t>ESE HOSPITAL DEL SUR GABRIEL JARAMILLO PIEDRAHITA-VIGILANCIA EPIDEMIOLOGICA</t>
  </si>
  <si>
    <t>ESE HOSPITAL DEL SUR GABRIEL JARAMILLO PIEDRAHITA-PPNA</t>
  </si>
  <si>
    <t>ESE HOSPITAL DEL SUR GABRIEL JARAMILLO PIEDRAHITA-P Y P</t>
  </si>
  <si>
    <t>PROYECTOS CON INGENIERIA S.A.S</t>
  </si>
  <si>
    <t>COMERCIALIZADORA EL SUPERCOMBATE SAS</t>
  </si>
  <si>
    <t xml:space="preserve"> JUNTA DE ACCION COMUNAL VEREDA LAS LOMITAS</t>
  </si>
  <si>
    <t>RUIZ PEREZ CARLOS AUGUSTO</t>
  </si>
  <si>
    <t>MARINA VELEZ S.A.S.</t>
  </si>
  <si>
    <t>SANCHEZ RESTREPO MARIA FABIOLA</t>
  </si>
  <si>
    <t>DUQUE CANO MARIA LUZ ELENY</t>
  </si>
  <si>
    <t xml:space="preserve">ÁREAS PORTÁTILES S.A.S. </t>
  </si>
  <si>
    <t>LOPEZ PEREZ WILLIAM DE JESUS</t>
  </si>
  <si>
    <t>VICTOR HUGO CORTES ORTIZ-ARRENDAMIENTO VICASA</t>
  </si>
  <si>
    <t>PREVER S.A. &amp; CIA. S.C.A.</t>
  </si>
  <si>
    <t>OCAMPO DE RICO OFELIA DOLORES</t>
  </si>
  <si>
    <t>HERNANDEZ VALENCIA LIGIA DEL SOCORRO</t>
  </si>
  <si>
    <t>ESTRADA AGUDELO LIA PATRICIA</t>
  </si>
  <si>
    <t>ARANGO VASQUEZ MARIA EUGENIA</t>
  </si>
  <si>
    <t>MAYA ECHAVARRIA ELKIN MARIO</t>
  </si>
  <si>
    <t>P.S.M ALIANZA S.A.S.-CONSTRUCTORA FUREL S.A.</t>
  </si>
  <si>
    <t>FUNDACION HOGAR DEL NIÑO</t>
  </si>
  <si>
    <t>PALMA NOVA Y CIAS.A.S.</t>
  </si>
  <si>
    <t>ESE HOSPITAL DEL SUR GABRIEL JARAMILLO PIEDRAHITA-SALUD PUBLICA</t>
  </si>
  <si>
    <t>CORPORACION PARA ENTIDADES Y CLUBES DEPORTIVOS-CORSALDEP</t>
  </si>
  <si>
    <t>COOPERATIVA MULTIACTIVA PARA LA EDUCACION INTEGRAL-COOMEI</t>
  </si>
  <si>
    <t>ROMAN SANCHEZ MONICA MARIA</t>
  </si>
  <si>
    <t>ESE HOSPITAL DEL SUR GABRIEL JARAMILLO PIEDRAHITA-MEDICO EN CASA</t>
  </si>
  <si>
    <t>VILLA VELASQUEZ LUIS FERNANDO</t>
  </si>
  <si>
    <t>PONCE CHONER JOHANNA ANDREA</t>
  </si>
  <si>
    <t>AGUDELO MEJIA MONICA ALEXANDRA</t>
  </si>
  <si>
    <t>JARAMILLO MUÑOZ CLAUDIA MARIA</t>
  </si>
  <si>
    <t>CORPORACION INCLUSION COLOMBIA</t>
  </si>
  <si>
    <t>RESTREPO BEDOYA GLORIA CECILIA</t>
  </si>
  <si>
    <t>VARGAS SOTO DIANA MARIA</t>
  </si>
  <si>
    <t>GALLEGO GAVIRIA SARA JULIANA</t>
  </si>
  <si>
    <t>MILLAN LAVERDE RICARDO ANDRES</t>
  </si>
  <si>
    <t>ARIAS GONZALEZ CAROLINA</t>
  </si>
  <si>
    <t>GARCIA CUERVO KAREN YULIANA</t>
  </si>
  <si>
    <t>MUÑOZ RESTREPO DANIEL IGNACIO</t>
  </si>
  <si>
    <t>JARAMILLO PINEDA ALEJANDRA LORENA</t>
  </si>
  <si>
    <t>QUIROZ POSADA AMILBIA</t>
  </si>
  <si>
    <t>VASQUEZ VALENCIA SANDRA MARIA</t>
  </si>
  <si>
    <t>TORRES PEREZ ANA LUISA</t>
  </si>
  <si>
    <t>DUQUE CORREA JUAN ALEJANDRO</t>
  </si>
  <si>
    <t>CONSULTORES ASOCIADOS EN SEGURIDAD SOCIAL S.A.S.</t>
  </si>
  <si>
    <t>CASTRILLON GOMEZ NATALIA ANDREA</t>
  </si>
  <si>
    <t>RUIZ GIL CAROLINA</t>
  </si>
  <si>
    <t>VILLADA CARDONA ANA ISABEL</t>
  </si>
  <si>
    <t>URIBE VANEGAS TATIANA MARCELA</t>
  </si>
  <si>
    <t>CARDONA GARCIA JUAN GABRIEL</t>
  </si>
  <si>
    <t>FERNANDEZ ROLDAN LUCAS</t>
  </si>
  <si>
    <t>LOZANO ZAPATA NATALIA ANDREA</t>
  </si>
  <si>
    <t>ARENAS MONSALVE LIZETH DAYHANA</t>
  </si>
  <si>
    <t>ARANGO VALDERRAMA GABRIEL JAIME</t>
  </si>
  <si>
    <t>LOAIZA ZAPATA JOHN JAIRO</t>
  </si>
  <si>
    <t>BEDOYA RAMIREZ PAULA ANDREA</t>
  </si>
  <si>
    <t>ZAPATA MUÑOZ ISSYS DAYAN</t>
  </si>
  <si>
    <t>GUZMAN SALDARRIAGA DANIELA</t>
  </si>
  <si>
    <t>SEPULVEDA RIOS NATALIA</t>
  </si>
  <si>
    <t>DAVID MONICA ALEXANDRA</t>
  </si>
  <si>
    <t>ORREGO ESCOBAR CLAUDIA MARCELA</t>
  </si>
  <si>
    <t>BUITRAGO GOMEZ NUBIA ELENA</t>
  </si>
  <si>
    <t>ZAPATA CUARTAS LEIDY BIBIANA</t>
  </si>
  <si>
    <t>PALACIO ARANGO MARIA DEL CARMEN</t>
  </si>
  <si>
    <t>MORENO GIRON ELLY JHOANY</t>
  </si>
  <si>
    <t>MONCADA TASCON NATHALIA ANDREA</t>
  </si>
  <si>
    <t>CARDONA OSPINA MARIEN CATERINE</t>
  </si>
  <si>
    <t>CONSULTORIAS EMPRESARIALES EFICIENTES S.A.S.</t>
  </si>
  <si>
    <t>RAMIREZ BARBOSA KELLY LUZMAR</t>
  </si>
  <si>
    <t>ZABALA ARANGO JENNY NATALIA</t>
  </si>
  <si>
    <t>VALENCIA BERMUDEZ ESTEFANYA</t>
  </si>
  <si>
    <t>CATAÑO CARVAJAL MARIA CAMILA</t>
  </si>
  <si>
    <t>G Y O CONSULTORES S.A.S.</t>
  </si>
  <si>
    <t>VILLA GARCIA SERGIO ANDRES</t>
  </si>
  <si>
    <t>MASTER 2000 S.A.S.</t>
  </si>
  <si>
    <t>ARANGO ESTRADA LUZ AMPARO</t>
  </si>
  <si>
    <t>GALEANO TOBON JENIFER ALEJANDRA</t>
  </si>
  <si>
    <t>FUNDACION AFIN S.A.S.</t>
  </si>
  <si>
    <t>JULIO FONTAN S.A.S.</t>
  </si>
  <si>
    <t>CASTRO CASTRO JORGE DANIEL</t>
  </si>
  <si>
    <t>CORPORACION COMUNIQUEMONOS-INTERPRETES</t>
  </si>
  <si>
    <t>CORPORACION COMUNIQUEMONOS-SIMAT</t>
  </si>
  <si>
    <t>ESTRELLA GRUPO EMPRESARIAL S.A.</t>
  </si>
  <si>
    <t>ESTRADA AGUDELO CARLOS ARTURO</t>
  </si>
  <si>
    <t>HERNANDEZ GONZALEZ LUIS NORBERTO</t>
  </si>
  <si>
    <t>SALDARRIAGA HERRERA MARIA FERNANDA</t>
  </si>
  <si>
    <t>CARDONA BLANDON YULIET LORENA</t>
  </si>
  <si>
    <t>MAX EVENT BTL S.A.S.</t>
  </si>
  <si>
    <t>CORPORACION DE PROFESIONALES ASESORES CORPOASES</t>
  </si>
  <si>
    <t>WPR GESTION EN SALUD S.A.S.</t>
  </si>
  <si>
    <t>CORPORACION LA TARTANA</t>
  </si>
  <si>
    <t>GUTIERREZ GONZALEZ BRIENNER ALEXIS</t>
  </si>
  <si>
    <t>VASQUEZ RESTREPO MARTHA LIGIA</t>
  </si>
  <si>
    <t>YEPES LONDOÑO JORGE HUMBERTO</t>
  </si>
  <si>
    <t>RUA GUISAO ELIANA</t>
  </si>
  <si>
    <t>CARO RESTREPO ANDREA</t>
  </si>
  <si>
    <t>DYD DINAMICA Y DESARROLLO S.A.S.</t>
  </si>
  <si>
    <t>VALENCIA SALAZAR GUSTAVO ADOLFO</t>
  </si>
  <si>
    <t>UNIVERSIDAD EAFIT</t>
  </si>
  <si>
    <t>PEÑA VILLAFRADE ANDREA DEL PILAR</t>
  </si>
  <si>
    <t>CORPORACION EL PODER DE LA ORUGA</t>
  </si>
  <si>
    <t>PINEDA SANCHEZ CARLOS ALFONSO</t>
  </si>
  <si>
    <t>BEDOYA LONDOÑO MAYRA ALEJANDRA</t>
  </si>
  <si>
    <t>JARAMILLO ZAPATA JUAN DAVID</t>
  </si>
  <si>
    <t>SALAZAR OSORIO GABRIEL JAIME</t>
  </si>
  <si>
    <t>AGUDELO ESTRADA BYRON ALBERTO</t>
  </si>
  <si>
    <t>ARCHIVOS DE COLOMBIA S.A.S.</t>
  </si>
  <si>
    <t>HERRERA ZAPATA WILMANN ALEXANDER</t>
  </si>
  <si>
    <t>LOPEZ ESCOBAR LAURA ESTHER</t>
  </si>
  <si>
    <t>INSTITUTO COLOMBIANO DE NORMAS TECNICAS Y CERTIFICACION-ICONTEC</t>
  </si>
  <si>
    <t xml:space="preserve">FUNDACION SANAR </t>
  </si>
  <si>
    <t>CORPORACION SABERES ESPECIALES DE ITAGUI</t>
  </si>
  <si>
    <t>GOMEZ GIRALDO JOSE HERNAN</t>
  </si>
  <si>
    <t>SEGURMEDIC S.A.S.</t>
  </si>
  <si>
    <t>CUANTITATIVAS S.A.S.</t>
  </si>
  <si>
    <t>LOPEZ CLAVIJO ERNEY JAVIER</t>
  </si>
  <si>
    <t>JUNTA DE DEFENSA CIVIL ITAGUI</t>
  </si>
  <si>
    <t>GARCIA ZAMORA MAURICIO</t>
  </si>
  <si>
    <t>RIOS GALLO ERIKA YESENIA</t>
  </si>
  <si>
    <t>VASQUEZ BAENA LUZ PATRICIA</t>
  </si>
  <si>
    <t>AVANTEL S.A.S.</t>
  </si>
  <si>
    <t>CORPORACION FENALCO SOLIDARIO COLOMBIA</t>
  </si>
  <si>
    <t>IMPROSOFT S.A.S.</t>
  </si>
  <si>
    <t>CORPORACION CONGREGACION DE LAS HERMANAS DE LA PROVIDENCIA SOCIAL CRISTIANA</t>
  </si>
  <si>
    <t>SOLUCIONES DE GESTION EN CONTRATACION S.A.S.</t>
  </si>
  <si>
    <t>BOTERO RAMIREZ LINA MARCELA</t>
  </si>
  <si>
    <t>PARROQUIA NUESTRA SEÑORA DEL ROSARIO</t>
  </si>
  <si>
    <t>PARRA RAMIREZ DIANA PATRICIA</t>
  </si>
  <si>
    <t>INSTITUTO DE CAPACITACION LOS ALAMOS-INCLA</t>
  </si>
  <si>
    <t>GIRALDO VASQUEZ SARA</t>
  </si>
  <si>
    <t>MARIN  QUIROZ CARLOS ANDRES</t>
  </si>
  <si>
    <t>AGUDELO CARMONA ELKIN DARIO</t>
  </si>
  <si>
    <t>DUQUE OSPINA ANA MARIA</t>
  </si>
  <si>
    <t>YUPANA CONSULTORES S.A.S.</t>
  </si>
  <si>
    <t>BARANDA LAWYERS CONSULTING S.A.S.</t>
  </si>
  <si>
    <t>UNIVERSIDAD CES</t>
  </si>
  <si>
    <t>CUERPO DE BOMBEROS  VOLUNTARIOS  DE ITAGUI</t>
  </si>
  <si>
    <t>INSTRUIMOS LIMITADA</t>
  </si>
  <si>
    <t>FUNDACION DIEGO ECHAVARRIA MISAS CENTRO CULTURAL Y EDUCATIVO</t>
  </si>
  <si>
    <t>CONSULTORIAS EMPRESARIALES EFICIENTES S.A.S (CON – EME S.A.S.).</t>
  </si>
  <si>
    <t>VANEGAS HENAO MARIO ANDRES</t>
  </si>
  <si>
    <t>ASCENSORES SCHINDLER DE COLOMBIA S.A.S</t>
  </si>
  <si>
    <t>FUNDACION COLOMBIA UNA NACION CIVICA "FUNDACION CONCIVICA"</t>
  </si>
  <si>
    <t>LEONES FUTBOL CLUB</t>
  </si>
  <si>
    <t>GIRALDO ROJAS LEIDY JOHANA</t>
  </si>
  <si>
    <t>CONSULTORES Y ASESORES PROFESIONALES JILS S.A.S.</t>
  </si>
  <si>
    <t xml:space="preserve">FUNDACION NACIONAL PARA EL DESARROLLO,EL ARTE  Y LA CULTURA       FUNDARTE </t>
  </si>
  <si>
    <t>SOCIEDAD CAMERAL DE CERTIFICACION DIGITAL CERTICAMARA S.A</t>
  </si>
  <si>
    <t>ABOGAR CONSULTORES S.A.S.</t>
  </si>
  <si>
    <t>CANO LONDOÑO LAURA</t>
  </si>
  <si>
    <t>JIMENEZ PAMPLONA DIEGO HERNANDO</t>
  </si>
  <si>
    <t>EVENTOS EXTREMO PRODUCCIONES S.A.S.</t>
  </si>
  <si>
    <t>HIGUITA RIVERA LINA MARIA</t>
  </si>
  <si>
    <t>YEPES BARTOLO SANDRA INES</t>
  </si>
  <si>
    <t>MR CONSULTORES Y ASESORES S.A.S.</t>
  </si>
  <si>
    <t>VELASQUEZ MONSALVE GUSTAVO DAVID</t>
  </si>
  <si>
    <t>FITCH RATINGS COLOMBIA S.A. SOCIEDAD CALIFICADORA DE VALORES</t>
  </si>
  <si>
    <t>MICROCINCO Y CIA LTDA</t>
  </si>
  <si>
    <t>MESA GONZALEZ SANTIAGO</t>
  </si>
  <si>
    <t>HC INTELIGENCIA  DE NEGOCIOS S.A.S.</t>
  </si>
  <si>
    <t>ARENAS ARROYAVE TATIANA</t>
  </si>
  <si>
    <t>JC SOLUCIONES INTELIGENTES S.A.S.</t>
  </si>
  <si>
    <t>CORPORACION CENTRO DE ATENCION ESPECIALIZADA CRECER</t>
  </si>
  <si>
    <t>LEONES FUTBOL CLUB S.A.</t>
  </si>
  <si>
    <t>IMAS IMPORTACIONES ABURRA SUR S.A.S.</t>
  </si>
  <si>
    <t>COOPERATIVA DE TRABAJO ASOCIADO BIENESTAR COLOMBIA-COOPBIENESTARCOLOMBIA C.T.A.</t>
  </si>
  <si>
    <t xml:space="preserve">CORPORACION PROSPECTIVA GLOBAL </t>
  </si>
  <si>
    <t>LA CORPORACIÓN PARA LA EDUCACIÓN, CULTURA Y EMPRENDIMIENTO COMUNITARIO “KABABI”</t>
  </si>
  <si>
    <t>REALIZAR ACCIONES DE VIGILANCIA Y CONTROL EPIDEMIOLÓGICO E INMUNOLÓGICO EN EL MUNICIPIO DE ITAGÜÍ</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</si>
  <si>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</si>
  <si>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PRESTAR LOS SERVICIOS DE PROTECCIÓN ESPECÍFICA Y DETECCIÓN TEMPRANA DE Y LA ATENCIÓN DE ENFERMEDADES DE INTERÉS EN SALUD PÚBLICA DESCRITOS EN LA RESOLUCIÓN 412 DE 2000, A LA POBLACIÓN POBRE NO ASEGURADA (PPNA) SUSCEPTIBLE DE AFILIACIÓN Y LA POBLACIÓN IDENTIFICADA POR EL SISBEN III CON UN PUNTAJE SUPERIOR A 51.57 (SEGÚN RESOLUCIÓN 3778 DE AGOSTO 30 DE 2011) Y NO ESTAR</t>
  </si>
  <si>
    <t>ARRENDAMIENTO  DE ESTRUCTURAS DEBIDAMENTE EQUIPADAS PARA EL FUNCIONAMIENTO SEDES EDUCATIVAS  PARA EL AÑO 2018, CON EL FIN DE PRESTAR EL SERVICIO EDUCATIVO DE LAS INSTITUCIONES EDUCATIVAS LOS GÓMEZ SEDE PRINCIPAL, AVELINO SALDARRIAGA SEDE PRINCIPAL, Y LAS TRES SEDES DE CIUDAD ITAGÜÍ</t>
  </si>
  <si>
    <t>EL ARRENDADOR ENTREGA A TÍTULO DE ARRENDAMIENTO AL ARRENDATARIO DOS (2) LOCALES PARA USO PÚBLICO Y UNA (1) CELDA DE PARQUEADERO, PARA USO DE LA ADMINISTRACIÓN MUNICIPAL DE ITAGÜÍ</t>
  </si>
  <si>
    <t>ARRENDAMIENTO DE DOCE (12) LOCALES COMERCIALES Y DOS (2) CELDAS DE PARQUEADERO, PARA USO DE LA ADMINISTRACIÓN MUNICIPAL DESTINADOS COMO OFICINAS PARA LA SECRETARÍA DE PARTICIPACIÓN E INCLUSIÓN SOCIAL DEL MUNICIPIO DE ITAGÜÍ</t>
  </si>
  <si>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con la JAC (junta de accion comunal la lomitas)</t>
  </si>
  <si>
    <t>ARRENDAMIENTO DE UN BIEN INMUEBLE OFICINA 213 UBICADA EN EL CENTRO COMERCIAL ITAGUI PARA CUMPLIR LAS FUNCIONES DE OFICINA PARA LA PRESTACIÓN ADECUADA Y EFICIENTE DE LOS SERVICIOS DE LA SUBSECRETARIA DE CONTROL URBANISTICO Y PUBLICIDAD EXTERRIOR VISUAL DEL MUNICIPIO DE ITAGUI.</t>
  </si>
  <si>
    <t>EL ARRENDADOR ENTREGA A TÍTULO DE ARRENDAMIENTO AL ARRENDATARIO UN (1) LOCAL PARA USO PÚBLICO Y UNA (1) CELDA DE PARQUEADERO, PARA USO DE LA ADMINISTRACIÓN MUNICIPAL DE ITAGÜÍ, UBICADOS EN EL CENTRO COMERCIAL ITAGÜÍ LOCAL 112</t>
  </si>
  <si>
    <t>ARRENDAMIENTO DE DOS (2) LOCALES COMERCIALES NOMENCLADOS CON EL N° 1 Y N° 2, UBICADO EN LA CALLE 36 N° 59-69, DENTRO LAS INSTALACIONES DEL PARQUE DITAIRES, SECTOR PIES DESCALZOS (CHORRITO), DESTINADO PARA CAFETERÍA Y VENTA DE COMIDAS EN GENERAL, PARA USO DE LA COMUNIDAD EN GENERAL</t>
  </si>
  <si>
    <t>EL ARRENDAMIENTO DE UN INMUEBLE UBICADO EN LA CALLE 52 N° 52 – 09 DE ITAGÜÍ, PARA LA PRESTACIÓN ADECUADA Y EFICIENTE DE LOS SERVICIOS DE LA SUBSECRETARÍA DE GOBIERNO Y ESPACIO PÚBLICO DEL MUNICIPIO DE ITAGÜÍ</t>
  </si>
  <si>
    <t>ARRENDAMIENTO DE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</si>
  <si>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ARRENDAMIENTO DE UN INMUEBLE QUE CUMPLA LAS FUNCIONES DE OFICINA, PARA LA  PRESTACIÓN ADECUADA Y EFICIENTE DE LOS SERVICIOS DEL SINDICATO DE TRABAJADORES OFICIALES Y EMPLEADOS PÚBLICOS MUNICIPALES ASOCIADOS-SINTRASEMA</t>
  </si>
  <si>
    <t xml:space="preserve"> ARRENDAMIENTO DE OFICINA PORTÁTIL PARA JUZGADO DE PEQUEÑAS CAUSAS DEL MUNICIPIO DE ITAGÜÍ</t>
  </si>
  <si>
    <t>CONTRATO DE ARRENDAMIENTO DE UNA (1) CASETA METÁLICA, UBICADA EN LA CARRERA 50 A CON LA CALLE 76 D SUR BARRIÓ SURAMÉRICA DEL MUNICIPIO DE ITAGÜÍ, DESTINADO ÚNICA Y EXCLUSIVAMENTE PARA LA VENTA DE FRUTAS Y JUGOS NATURALES, CON UN ÁREA TOTAL DE (8.MTS2)</t>
  </si>
  <si>
    <t>ARRENDAMIENTO DE UN INMUEBLE QUE CUMPLA LAS FUNCIONES DE OFICINA, PARA LA PRESTACION ADECUADA Y EFICIENTE DE LOS SERVICIOS DE LA INSPECCION URBANA DE POLICIA N° 1 Y PERMANENCIA Y COMISARIA CENTRO 1 UBICADO EN LA CARRERA 51 N° 54-28 DEL MUNICIPIO DE ITAGUI"</t>
  </si>
  <si>
    <t>EL ARRENDAMIENTO DE UN LOTE DE TERRENO, CON SUS USOS Y ANEXIDADES, INCLUIDA UNA CASA QUE SE ENCUENTRA EN ÉL CONSTRUIDA, UBICADO DENTRO DEL PARQUE CEMENTERIOS JARDINES MONTESACRO. PARA QUE SE REALICEN LAS NECROPSIAS Y AUTOPSIAS A LOS DIFERENTES OCCISOS QUE SURJAN EN EL MUNICIPIO DE ITAGÜÍ A CAUSA DE MUERTE NATURAL O VIOLENTA.</t>
  </si>
  <si>
    <t xml:space="preserve"> EL ARRENDATARIO ENTREGA A TÍTULO DE ARRENDAMIENTO AL ARRENDADOR UN LOCAL COMERCIAL (01) PARA USO DE LA OFICINA DEL SISBÉN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</si>
  <si>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CONTRATO DE ARRENDAMIENTO DE UN (1) LOCAL COMERCIAL, UBICADO EN LA CARRERA 52 NO 51 – 95, TERCER (3) PISO DEL EDIFICIO JUDICIAL, CON UN ÁREA DE 5.35 M2, DESTINADO PARA FOTOCOPIAS.</t>
  </si>
  <si>
    <t>ARRENDAMIENTO DE UN BIEN INMUEBLE LOCALIZADO EN LA CALLE 55 Nº 50-40 EN EL MUNICIPIO DE ITAGÜÍ, PARA DESARROLLAR EL PROGRAMA DE CONTROL Y ORGANIZACIÓN DEL ESPACIO PÚBLICO.</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</si>
  <si>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</si>
  <si>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 xml:space="preserve">ARRENDAMIENTO DE INMUEBLE PARA EL COMANDO DE LA POLICIA MILITAR DEL EJÉRCITO EN EL MUNICIPIO DE ITAGUI, UBICADO EN LA CARRERA 68 Nº 67- 06, CON FOLIO DE MATRÍCULA INMOBILIARIA No. 001-133138
</t>
  </si>
  <si>
    <t>ARRENDAMIENTO DE BIEN INMUEBLE LOCALIZADO EN LA VEREDA LOS GÓMEZ, QUE PERMITA EL FUNCIONAMIENTO DE  LA CORREGIDURIA Y COMISARIA DE FAMILIA, CORREGIMIENTO EL MANZANILLO DEL MUNICIPIO DE ITAGÜÍ</t>
  </si>
  <si>
    <t>LOGÍSTICA DEL COMPONENTE FÍSICO, PARA AUNAR ESFUERZOS DE COOPERACIÓN Y ASÍ APOYAR AL PERSONAL INTEGRANTE DEL GRUPO DE ACCIÓN UNIFICADA POR LA LIBERTAD PERSONAL ANTIOQUIA (GAULA), UNIDAD ENCARGADA DE CONTRARRESTAR LOS DELITOS DE SECUESTRO Y EXTORSIÓN Y SE CONSERVAN LAS CONDICIONES MÍNIMAS DE CONVIVENCIA DENTRO DE LA JURISDICCIÓN DEL MUNICIPIO DE ITAGÜÍ</t>
  </si>
  <si>
    <t>ARRENDAMIENTO DE SIETE (7) AULAS Y ESPACIOS ADICIONALES PARA LA ATENCIÓN DE CIENTO CINCUENTA Y DOS (152) ESTUDIANTES DE ESTRATOS 1 Y 2 DEL MUNICIPIO DE ITAGÜÍ</t>
  </si>
  <si>
    <t>ARRENDAMIENTO DE UN INMUEBLE QUE CUMPLA LAS FUNCIONES DE PARQUEADERO, PARA USO DE LOS VEHÍCULOS ASIGNADOS A LA ESTACIÓN DE POLICÍA ITAGÜÍ</t>
  </si>
  <si>
    <t>PRESTACIÓN DE SERVICIOS PARA REALIZAR ACCIONES DE GESTIÓN DE LA SALUD PÚBLICA Y PLAN DE INTERVENCIONES COLECTIVAS -PIC- EN EL MUNICIPIO DE ITAGÜÍ SEGÚN LINEAMIENTOS NACIONALES, DEPARTAMENTALES Y MUNICIPALES</t>
  </si>
  <si>
    <t>PRESTACION DE SERVICIOS DE APOYO A LA GESTION PARA EJECUTAR LAS ACTIVIDADES DEL PROYECTO FESTIVAL DE FESTIVALES PONYS, ENMARCADOS EN EL DESARROLLO Y PRACTICA DEL DEPORTE FORMATIVO, COMPETITIVO Y SOCIAL COMUNITARIO DEL MINICIPIO DE ITAGUI</t>
  </si>
  <si>
    <t>PRESTACION DE SERVICIOS DE APOYO A LA GESTION PARA REALIZAR ACTIVIDADES ADMINISTRATIVAS, OPERATIVAS Y ASISTENCIALES EN LAS 24 INSTITUCIONES EDUCATIVAS OFICIALES DEL MUNICIPIO DE ITAGUI</t>
  </si>
  <si>
    <t>PRESTACION DE SERVICIOS PROFESIONALES COMO GERENTE EN SISTEMAS DE INFORMACION PARA EL APOYO DE LA GESTION DE LA SALUD PUBLICA DE LA SECRETARIA DE SALUD Y PROTECCION SOCIAL</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</si>
  <si>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 QUE ADEMÁS PRESENTEN PATOLOGÍAS COMO: ENFERMEDAD PULMONAR OBSTRUCTIVA CRÓNICA (EPOC) Y/O DISCAPACIDAD FÍSICA O ENFERMEDAD MENTAL, Y OTRAS ENFERMEDADES QUE LE IMPIDAN EL FÁCIL ACCESO A LOS SERVICIOS DE SALUD EN EL MUNICIPIO DE ITAGÜÍ, A TRAVÉS DE LA ESTRATEGIA  “MÉDICO EN SU CASA"</t>
  </si>
  <si>
    <t>PRESTACIÓN DE SERVICIOS PROFESIONALES EN ACOMPAÑAMIENTO, ASESORÍA Y PROYECCIÓN DE DOCUMENTOS TÉCNICOS EN PROCESOS CONTRACTUALES EN LA OFICINA DE ADQUISICIONES DEL MUNICIPIO DE ITAGÜÍ</t>
  </si>
  <si>
    <t>PRESTACIÓN DE SERVICIOS PROFESIONALES DE ASESORÍA Y ACOMPAÑAMIENTO PARA LA IMPLEMENTACIÓN DE LA ESTRATEGIA DE GOBIERNO DIGITAL EN EL MUNICIPIO DE ITAGUI</t>
  </si>
  <si>
    <t>PRESTACIÓN DE SERVICIOS PROFESIONALES PARA BRINDAR ASESORÌA PSICOSOCIAL EN LOS DIFERENTES PROGRAMAS DE VIVIENDA QUE OFERTE LA SECRETARÌA DE VIVIENDA Y HÀBITAT, ASÌ COMO ELABORACIÒN DE LOS PLANES DE UBICACIÒN Y REUBICACION DE LOS HABITANTES DEL MUNICIPIO DE ITAGÙI CON OCASIÒN DE DECISIONES ADMINISTRATIVAS O JUDICIALES</t>
  </si>
  <si>
    <t>ASESORAR Y CONCEPTUAR JURIDICAMENTE EL PROCESO DE CONVOCATORIA, POSTULACIÒN Y ASIGNACIÒN DE LOS SUBSIDIOS EN LOS DIFERENTES PROGRAMAS DE VIVIENDA QUE OFERTE LA SECRETARÍA DE VIVIENDA Y HÁBITAT DEL MUNICIPIO DE ITAGÚÍ</t>
  </si>
  <si>
    <t>PRESTACIÓN DE SERVICIOS DE APOYO A LA GESTIÓN PARA REALIZAR ACTIVIDADES LOGÍSTICAS,  ASISTENCIALES A LA SECRETARIA DE GOBIERNO MUNICIPAL Y AUTORIDADES, EN COORDINACIÓN CON LOS  ORGANISMOS DE SEGURIDAD DEL MUNICIPIO DE ITAGUI</t>
  </si>
  <si>
    <t>PRESTACIÓN DE SERVICIOS PROFESIONALES PARA LA GESTIÓN INTEGRAL DE LA SECRETARÍA DE SALUD Y PROTECCIÓN SOCIAL, DE MANERA ESPECÍFICA EN EL COMPONENTE DE PRESTACIÓN DE SERVICIOS DE SALUD A LA POBLACIÓN POBRE NO ASEGURADA</t>
  </si>
  <si>
    <t>PRESTACIÓN DE SERVICIOS PARA EL APOYO A LA GESTIÓN DE LA SALUD PÚBLICA EN EL PROGRAMA DE CONVIVENCIA SOCIAL Y SALUD MENTAL DE LA SECRETARÍA DE SALUD Y PROTECCIÓN SOCIAL</t>
  </si>
  <si>
    <t>FORTALECIMIENTO DEL APOYO INSTITUCIONAL EN LA GESTIÓN DE TRÁMITES Y SERVICIOS DE LA ADMINISTRACIÓN MUNICIPAL DE ITAGÜÍ, A TRAVÉS DE LA OFICINA DE ATENCIÓN AL CIUDADANO Y GESTIÓN DOCUMENTAL</t>
  </si>
  <si>
    <t>PRESTACIÓN DE SERVICIOS PROFESIONALES PARA BRINDAR ASESORÍA SOCIAL EN EL PROCESO DE POSTULACIÓN Y OTORGAMIENTO DE LOS SUBSIDIOS EN LOS DIFERENTES PROGRAMAS DE VIVIENDA QUE OFERTE LA SECRETARÍA DE VIVIENDA Y HÁBITAT DEL MUNICIPIO DE ITAGÜÍ</t>
  </si>
  <si>
    <t>PRESTACIÓN DE SERVICIOS DE APOYO A LA GESTIÓN PARA EL FORTALECIMIENTO INSTITUCIONAL EN LA GESTIÓN DEL REGISTRO DE INFORMACIONES, TRÁMITES Y SERVICIOS DE LA OFICINA DE ATENCIÓN AL CIUDADANO Y GESTIÓN DOCUMENTAL DE LA ADMINISTRACIÓN MUNICIPAL DE ITAGÜÍ</t>
  </si>
  <si>
    <t>PRESTACIÓN DE SERVICIOS PROFESIONALES PARA LA ELABORACION DE PRESUPUESTOS, PLANIMETRIA Y ASESORIA TECNICA EN LOS DIFERENTES PROGRAMAS DE VIVIENDA QUE OFERTE LA SECRETARÍA DE VIVIENDA Y HÁBITAT</t>
  </si>
  <si>
    <t>PRESTACIÓN DE SERVICIOS PROFESIONALES PARA LA GESTIÓN  INTEGRAL DE LA SECRETARÍA DE SALUD Y PROTECCIÓN SOCIAL DE MANERA ESPECÍFICA EN EL APOYO AL SEGUIMIENTO E IMPLEMENTACIÓN DE LOS COMPONENTES DEL SISTEMA OBLIGATORIO DE GARANTÍA DE LA CALIDAD</t>
  </si>
  <si>
    <t>PRESTACIÓN DE SERVICIOS PROFESIONALES PARA LA ASESORÍA Y EL ACOMPAÑAMIENTO EN LA EJECUCIÓN DE MECANISMOS QUE PERMITAN EL SEGUIMIENTO DEL IMPACTO SOCIAL EN LOS DIFERENTES PROGRAMAS DE VIVIENDA QUE OFERTE LA SECRETARÍA DE VIVIENDA Y HÁBITAT DEL MUNICIPIO DE ITAGÜÍ</t>
  </si>
  <si>
    <t>PRESTACIÓN DE SERVICIOS DE APOYO A LA GESTIÓN PARA SOPORTAR LA IMPLEMENTACIÓN DE HERRAMIENTAS TECNOLOGICAS PARA TODOS LOS TEMAS DE INTEROPERABILIDAD QUE INCLUYE EL DESARROLLO DE APLICACIONES O SOLUCIONES TECNOLÓGICAS PARA EL MUNICIPIO DE ITAGÜÍ</t>
  </si>
  <si>
    <t>PRESTACIÓN DE SERVICIOS PROFESIONALES PARA EL, ACOMPAÑAMIENTO JURIDICO Y ADMINISTRATIVO EN TODO EL COMPONENTE DE SEGURIDAD SOCIAL INTEGRAL (Salud, ARL y pensiones), SALARIOS Y PRESTACIONES DEL  MUNICIPIO DE ITAGÜÍ A TRAVÉS DE LA SECRETARIA DE SERVICIOS ADMINISTRATIVOS</t>
  </si>
  <si>
    <t>PRESTACIÓN DE SERVICIOS DE APOYO A LA GESTIÓN EN EL DESARROLLO OPERATIVO DEL PROGRAMA AMPLIADO DE INMUNIZACIONES PAI QUE ADELANTA EL ÁREA DE SALUD PÚBLICA DE LA  SECRETARÍA DE SALUD Y PROTECCIÓN SOCIAL</t>
  </si>
  <si>
    <t>PRESTACIÓN DE SERVICIOS DE APOYO A LA GESTIÓN COMO TÉCNICA EN RECURSOS HUMANOS PARA EL PROGRAMA SALUD Y ÁMBITO LABORAL DE LA SECRETARÍA DE SALUD Y PROTECCIÓN SOCIAL</t>
  </si>
  <si>
    <t>PRESTACION DE SERVICIOS PROFESIONALES PARA EL APOYO A LA GESTION INTEGRAL DE LA SECRETARIA DE SALUD Y PROTECCION SOCIAL EN EL PROGRAMA DE SEGURIDAD ALIMENTARIA Y NUTRICIONAL</t>
  </si>
  <si>
    <t>PRESTACION DE SERVICIOS DE APOYO A LA GESTION PARA LA DOCUMENTACION, GESTION Y PUBLICACION DE INFORMACION EN EL SITIO WEB INSTITUCIONAL Y LA INTRANET ACORDE CON LOS LINEAMIENTOS DE LA ESTRATEGIA DE GOBIERNO DIGITAL</t>
  </si>
  <si>
    <t>PRESTACIÓN DE SERVICIOS DE APOYO Y ACOMPAÑAMIENTO   A LA DIRECCIÓN TIC EN EL SOPORTE, MANTENIMIENTO Y AUDITORIA DEL SISGED, PQRS SOFTWARE, SITIO WEB, INTRANET Y EL PORTAL ITAGÜÍ TRANSPARENTE</t>
  </si>
  <si>
    <t xml:space="preserve">PRESTACION DE SERVICIOS PROFESIONALES PARA REALIZAR ACTIVIDADES DE PROMOCION Y PREVENCION EN SALUD, DE INSPECCION Y VIGILANCIA SANITARIA A FACTORES DE RIESGO ASOCIADOS AL AMBIENTE ESPECIALMENTE LOS VINCULADOS A GENERADORES DE RESIDUOS HOSPITALARIOS DE ORIGEN HUMANO, AYUDAS DIAGNOSTICAS Y SIMILARES </t>
  </si>
  <si>
    <t>CONTRATO DE PRESTACIÓN DE SERVICIOS DE APOYO A LA GESTIÓN EN EL SOPORTE INTEGRAL DE LA SECRETARÍA DE SALUD Y PROTECCIÓN SOCIAL EN SUS DIFERENTES COMPONENTES</t>
  </si>
  <si>
    <t>PRESTACION DE SERVICIOS DE APOYO A LA GESTION PARA EL FORTALECIMIENTO DEL APOYO INSTITUCIONAL EN LA GESTION DE TRAMITES Y SERVICIOS DE LA ADMINISTRACION MUNICIPAL DE ITAGUI, A TRAVES DE LA OFICINA DE ATENCION AL CIUDADANO Y GESTION DOCUMENTAL</t>
  </si>
  <si>
    <t>PRESTACION DE SERVICIOS PROFESIONALES PARA REALIZAR LAS ACTIVIDADES DE INSECCION Y VIGILANCIA A LOS FACTORES DE RIESGOS EN SALUD ASOCIADOS AL CONSUMO EN LOS DIFERENTES SUJETOS DE CONTROL EN LOS ESTABLECIMIENTOS ABIERTOS AL PUBLICO DEL MUNICIPIO DE ITAGUI</t>
  </si>
  <si>
    <t>PRESTACIÓN DE SERVICIOS DE  APOYO A LA GESTIÓN EN EL ÁREA  DE SALUD PÚBLICA EN LOS PROGRAMAS SEXUALIDAD Y DERECHOS SEXUALES Y REPRODUCTIVOS Y VIDA SALUDABLE Y CONDICIONES NO TRANSMISIBLES</t>
  </si>
  <si>
    <t>PRESTACIÓN DE SERVICIOS PROFESIONALES DE ACOMPAÑAMIENTO, ASESORÍA JURÍDICA Y SEGUIMIENTO A LA GESTIÓN DE LA SECRETARIA DE SALUD Y PROTECCIÓN SOCIAL DEL MUNICIPIO DE ITAGÜÍ</t>
  </si>
  <si>
    <t>PRESTACION DE SERVICIOS COMO TECNICO PARA EL APOYO A LA GESTION INTRGRAL DE LA SECRETARIA DE SALUD Y PROTECCION SOCIAL EN SUS DIFERENTES COMPONENTES</t>
  </si>
  <si>
    <t>APOYO A LA GESTION PARA REALIZAR ACTIVIDADES PROMOCION Y PREVENCION DE LA SALUD, DE INSPECCION Y VIGILANCIA SANITARIA A FACTORES DE RIESGO EN SALUD ASOCIADOS AL AMBIENTE, ESPECIALMENTE LOS VINCULADOS A INSTITUCIONES EDUCATIVAS (INSTITUCIONES EDUCATIVAS, GUARDERIAS, COLEGIOS, UNIVERSIDADES, CENTROS TECNOLOGICOS, HOGARES DE BIENESTAR, CDI Y SIMILARES) TIENDAS NATURISTAS, TIENDAS EROTICAS</t>
  </si>
  <si>
    <t xml:space="preserve">PRESTACION DE SERVICIOS DE APOYO A LA GESTION PARA RECOPILAR LA INFORMACION RELACIONADA CON LA ATENCION PRESTADA A TRAVES DE LOS SERVICIOS OFERTADOS POR LA SECRETARIA DE SALUD Y PROTECCION SOCIAK </t>
  </si>
  <si>
    <t>PRESTACION DE SERVICIOS PROFESIONALES PARA LA GESTION INTEGRAL DE LA SECRETARIA DE SALUD Y PROTECCION SOCIAL, DE MANERA ESPECIFICA EL APOYO AL COMPONENTE DEL REGIMEN SUBSIDIADO, SALUD PUBLICA Y DESARROLLO DE INSTRUMENTOS DE PLANEACION ESTRATEGICA EN SALUD</t>
  </si>
  <si>
    <t>PRESTACIÓN DE SERVICIOS PROFESIONALES DE REPRESENTACIÓN JUDICIAL EN ASPECTOS PUNTUALES Y ESPECIALES DE LA SECRETARIA JURIDICA DEL MUNICIPIO DE ITAGUI</t>
  </si>
  <si>
    <t>PRESTACION DE SERVICIOS DE APOYO A LA GESTION PARA LA ORIENTACION Y DESARROLLO DE ESTRATEGIAS DE ATENCION EN SALUD A GRUPOS POBLACIONALES ESPECIALES DENTRO DE LA SECRETARIA DE SALUD Y PROTECCION SOCIAL</t>
  </si>
  <si>
    <t>PRESTACIÓN DE SERVICIOS PROFESIONALES PARA LA GESTIÓN DE LA SECRETARIA DE SALUD Y PROTECCIÓN SOCIAL DE MANERA ESPECIFICA EN EL SEGUIMIENTO DE PROCESOS EN EL ÁREA DE ASEGURAMIENTO Y SALUD PUBLICA</t>
  </si>
  <si>
    <t>PRESTACIÓN DE SERVICIOS PROFESIONALES EN SALUD OCUPACIONAL PARA EL PROGRAMA SALUD Y ÁMBITO LABORAL DE LA SECRETARIA DE SALUD Y PROTECCIÓN SOCIAL</t>
  </si>
  <si>
    <t>PRESTAR APOYO Y ASISTENCIA EN LAS LABORES ADMINISTRATIVAS DE LA OFICINA DE LA REGISTRADURIA ESPECIAL DEL ESTADO CIVIL DEL MUNICIPIO DE ITAGUI</t>
  </si>
  <si>
    <t>PRESTACIÓN DE SERVICIOS DE APOYO A LA GESTIÓN PARA EJECUTAR Y APOYAR LAS ACTIVIDADES DE INSPECCIÓN, VIGILANCIA A LOS FACTORES DE RIESGOS EN SALUD ASOCIADOS AL CONSUMO EN LOS DIFERENTES SUJETOS DE CONTROL EN LOS ESTABLECIMIENTOS ABIERTOS AL PUBLICO DEL MUNICIPIO DE ITAGUI</t>
  </si>
  <si>
    <t>PRESTACIÓN DE SERVICIOS PROFESIONALES EN ASESORÍA Y ACOMPAÑAMIENTO A LAS ACTIVIDADES PROPIAS DE SUSTANCIACIÓN, TRAMITE Y PROYECCIÓN DE ACTUACIONES EN GENERAL EN LOS PROCESOS ADMINISTRATIVOS DE COBRO COACTIVO ADELANTADOS POR LA SECRETARIA DE HACIENDA PARA EL AÑO 2018</t>
  </si>
  <si>
    <t>PRESTACIÓN DE SERVICIOS PROFESIONALES PARA REALIZAR Y APOYAR LAS ACTIVIDADES DE INSPECCIÓN, VIGILANCIA A LOS FACTORES DE RIESGOS EN SALUD ASOCIADOS AL CONSUMO EN LOS DIFERENTES SUJETOS DE CONTROL EN LOS ESTABLECIMIENTOS ABIERTOS AL PUBLICO EN LA COMUNA 5 DEL MUNICIPIO DE ITAGUI</t>
  </si>
  <si>
    <t>PRESTACIÓN DE SERVICIOS COMO AUXILIAR PARA LA ASESORÍA Y ORIENTACIÓN DE PERSONAS EN LA GESTIÓN INTEGRAL DE LOS SERVICIOS DE ATENCIÓN A LA COMUNIDAD-SAC. DENTRO DE LA SECRETARIA DE SALUD Y PROTECCIÓN SOCIAL</t>
  </si>
  <si>
    <t>PRESTACIÓN DE SERVICIO DE APOYO A LA GESTIÓN, PARA EL PROGRAMA DE SALUD Y ÁMBITO LABORAL, GESTIÓN INTEGRAL DE LA CALIDAD, MEDIO AMBIENTE, SEGURIDAD Y SALUD OCUPACIONAL DE LA SECRETARIA DE SALUD Y PROTECCIÓN SOCIAL</t>
  </si>
  <si>
    <t>CONTRATO DE PRESTACIÓN DE SERVICIOS DE APOYO A LA GESTIÓN EN EL ÁREA DE PROTECCIÓN ALIMENTARIA Y NUTRICIONAL DE LA SECRETARIA DE SALUD Y PROTECCIÓN SOCIAL</t>
  </si>
  <si>
    <t>PRESTACIÓN DE SERVICIOS PROFESIONALES EN LA ASISTENCIA TÉCNICA PARA LA GESTIÓN DEL DESARROLLO INTEGRAL DE LOS SISTEMAS DE CALIDAD (S.G.C), BAJO UN ENFOQUE DE DIRECCIONAMIENTO ESTRATÉGICO INSTITUCIONAL EN 20 INSTITUCIONES EDUCATIVAS OFICIALES DEL MUNICIPIO DE ITAGUI</t>
  </si>
  <si>
    <t>PRESTACIÓN DE SERVICIOS PROFESIONALES PARA EL APOYO DE LA GESTIÓN INTEGRAL DEL SISTEMA DE INFORMACIÓN EN SALUD EN EL ÁREA DE ASEGURAMIENTO Y CONTROL DE LA SECRETARIA DE SALUD Y PROTECCIÓN SOCIAL</t>
  </si>
  <si>
    <t>PRESTACION DE SERVICIOS PARA EL USO DE LA PLATAFORMA INFORMATICA PARA EL ALMACENAMIENTO, SIMPLIFICACION, SISTEMATIZACION Y ADMINISTRACION DE LA INFORMACION DE LAS I.E. OFICIALES DEL MUNICIPIO DE ITAGUI DURANTE LA VIGENCIA 2018</t>
  </si>
  <si>
    <t>APOYO A LA GESTIÓN PARA REALIZAR ACTIVIDADES DE PROMOCIÓN Y PREVENCIÓN DE LA SALUD, DE INSPECCIÓN Y VIGILANCIA SANITARIA A FACTORES DE RIESGO EN SALUD ASOCIADOS AL AMBIENTE, ESPECIALMENTE LOS VINCULADOS CON ACTIVIDADES COSMÉTICAS Y DE BELLEZA</t>
  </si>
  <si>
    <t>PRESTACIÓN DE SERVICIOS PARA EL APOYO A LA GESTIÓN INTEGRAL COMO ENLACE CON TODOS LOS PRESTADORES DE SERVICIOS DE SALUD, DEL MUNICIPIO DE ITAGUI</t>
  </si>
  <si>
    <t>PRESTACION DE SERVICIOS DE APOYO A LA GESTION PARA LA ATENCION INTEGRAL A 60 ADULTOS MAYORES EN SITUACION DE VULNERABILIDAD CRTITICA DEL MUNICIPIO DE ITAGUI</t>
  </si>
  <si>
    <t>PRESTACION DE SERVICIOS PROFESIONALES PARA LA IMPLEMENTACION DE LA FASE (VI) DEL PROYECTO TRANSFORMANDO LA EDUCACION (SISTEMA DE EDUCACION RELACIONAL DE ITAGUI-SERI) EN CUATRO (4) INSTITUCIONES EDUCATIVAS OFICIALES</t>
  </si>
  <si>
    <t>PRESTACION DE SERVICIOS PROFESIONALES PARA ASESORAR AL MUNICIPIO DE ITAGUI EN TEMAS DE CIVILIDAD Y SEGURIDAD CIUDADANA</t>
  </si>
  <si>
    <t>PRESTACION DE SERVICIOS PREFESIONALES DE ASESORIA Y ACOMPAÑAMIENTO PARA LA ACTUALIZACION, MANTENIMIENTO Y MEJORAMIENTO CONTINUO DEL SISTEMA DE GESTION DE LA CALIDAD DEL MUNICIPIO DE ITAGUI, BAJO LA NORMA ISO 9001:2015 Y SU ARTICULACION CON EL NUEVO MODELO INTEGRADO DE PLANEACION Y GESTION (MIPG)</t>
  </si>
  <si>
    <t>PRESTACION DE SERVICIOS DE APOYO A LA GESTION DE INTERPRETACION DE LENGUA DE SEÑAS COLOMBIANA (L.S.C.), MODELOS LINGUISTICOS Y DOCENTES DE LENGUA CASTELLANA BILINGÜE PARA LOS PROGRAMAS EDUCATIVOS QUE INVOLUCREN PERSONAS SORDAS EN LA I.E. JUAN N. CADAVID Y ACOMPAÑAMIENTO A LA POBLACION CIEGA Y DE BAJA VISION EL LAS I.E. OFICIALES DEL MUNICIPIO DE ITAGUI</t>
  </si>
  <si>
    <t>PRESTACION DE SERVICIOS DE APOYO A LA GESTION PARA REALIZAR EL SEGUIMIENTO AL SISTEMA DE MATRICULA SIMAT, DURANTE EL AÑO 2018</t>
  </si>
  <si>
    <t>CONTRATO DE PRESTACION DE SERVICIOS DE APOYO A LA GESTION PARA LA DIVULGACION Y PROMOCION DE LOS PROYECTOS, CAMPAÑAS, ESTRATEGIAS, PROGRAMAS, ACTIVIDADES, EVENTOS Y NOTICIAS DEL MUNICIPIO DE ITAGUI, A FIN DE EJECUTAR ACCIONES DE COMUNICACIÓN PUBLICA PARA LOGRAR EL POSICIONAMIENTO DE LA IMAGEN INSTITUCIONAL A TRAVES DE LOS DIFERENTES CANALES Y MEDIOS QUE PERMITAN LA INTERACCION ENTRE EL MUNICIPIO Y LA COMUNIDAD</t>
  </si>
  <si>
    <t>PRESTAR SERVICIOS PROFESIONALES DE UN ABOGADO ESPECIALIZADO, PARA BRINDAR ASESORIA EN TODO LO RELACIONADO CON LAS PETICIONES, TRAMITES, QUEJAS, RECLAMOS Y SUGERENCIAS A LA ADMINISTRACION MUNICIPAL DE ITAGUI</t>
  </si>
  <si>
    <t>CONTRATO DE PRESTACION DE SERVICIOS DE APOYO A LA GESTION PARA LA ASISTENCIA EN LAS LABORES ADMINISTRATIVAS DE LA OFICINA DE LA REGISTRADURIA ESPECIAL DEL ESTADO CIVIL DEL MUNICIPIO DE ITAGUI</t>
  </si>
  <si>
    <t>PRESTACION DE SERVICIOS PROFESIONALES PARA REALIZAR ACTAIVIDADES DE PROMOCION Y PREVENCION EN SALUD, INSPECCION Y VIGILANCIA SANITARIA A FACTORES DE RIESGO ASOCIADOS AL AMBIENTE ESPECIALMENTE LOS VINCULADOS GENERADORES DE RESIDUOS PELIGROSOS (PARQUEADEROS, CENTROS DE DIAGNOSTICO AUTOMOTOR, LAVADEROS DE CARROS Y SIMILARES) Y AGUAS DE USO RECREATIVO.</t>
  </si>
  <si>
    <t>APOYO A LA GESTION PARA REALIZAR ACTIVIDADES DE PROMOCION Y PREVENCION DE LA SALUD, INSPECCION Y VIGILANCIA SANITARIA A FACTORES DE RIESGO EN SALUD ASOCIADOS AL AMBIENTE, ESPECIALMENTE LOS VINCULADOS A LA GENERACIÓN DE RESIDUOS HOSPITALARIOS DE TIPO VETERINARIA, MEDICAMENTOS, AYUDAS DIAGNOSTICAS CENTROS DE ADULTO MAYOR Y POBLACIÓN ESPECIAL Y ESTABLECIMIENTOS SIMILARES.</t>
  </si>
  <si>
    <t>PRESTACION DE SERVICIOS DE APOYO A LA GESTION PARA POSIBILITAR LAS PRESENTACIONES ARTISTICAS DE LA SECRETARIA DE PARTICIPACION E INCLUSUIN SOCIAL DURANTE EL AÑO 2018</t>
  </si>
  <si>
    <t>PRESTACIÓN DE SERVICIOS PARA REALIZAR ACCIONES DE FORTALECIMIENTO Y SENSIBILIZACION HACIA LA POBLACIÓN EN CONDICIONES DE VULNERABILIDAD, DE Y EN LA CALLE PARA LA MITIGACION DEL DAÑO POR CONSUMOS PROBLEMATICOS DE SUSTANCIAS PSICOACTIVAS POR MEDIO DE ESTRATEGIAS DE INCORPORACIÓN Y ACOMPAÑAMIENTO FAMILIAR EN EL MUNICIPIO DE ITAGUI</t>
  </si>
  <si>
    <t>PRESTACIÓN DE SERVICIOS DE APOYO A LA GESTIÓN PARA LA ATENCIÓN Y PROMOCIÓN DE LOS DERECHOS DE LA POBLACIÓN EN SITUACIÓN DE DISCAPACIDAD, CUIDADORES Y FAMILIA DEL MUNICIPIO DE ITAGUI</t>
  </si>
  <si>
    <t>PRESTACION DE SERVICIOS PROFESIONALES PARA DESARROLLAR PROCESOS CULTURALES ENCAMINADOS A LA FORMACION DE PUBLICO, LA PROYECCION Y LA CONVIVENCIA PACIFICA MEDIANTE LAS ARTES ESCENICAS QUE CONTRIBUYAN A LA INTEGRACION DE LA COMUNIDAD ITAGUISEÑA</t>
  </si>
  <si>
    <t>PRESTACIÓN DE SERVICIOS PROFESIONALES PARA APOYAR LOS PROCESOS DE LA AUDITORIA INTERNA, EL CONTROL Y SEGUIMIENTO A LA GESTIÓN CONTABLE, FINANCIERA, PRESUPUESTAL Y DE CONTROL FISCAL INTERNO DE LA ADMINISTRACIÓN MUNICIPAL A TRAVÉS DE LA OFICINA DE CONTROL INTERNO DE GESTIÓN DEL MUNICIPIO DE ITAGUI</t>
  </si>
  <si>
    <t>PRESTACION DE SERVICIOS PROFESIONALES PARA LA ELABORACION DEL PLAN INTEGRAL DE ARCHIVO (PINAR) Y EL SISTEMA INTEGRADO DE CONSERVACIÓN (SIC), PARA EL MUNICIPIO DE ITAGUI, ADECUADO A LAS NECESIDADES Y EXPECTATIVAS, ENFOCADO AL LOGRO DE RESULTADOS QUE TRANSFIERA CONOCIMIENTOS AL EQUIPO DE TRABAJO DEL ARCHIVO CENTRAL, CAPACITAR EN LA ORGANIZACIÓN DE LOS ARCHIVOS DE GESTIÓN, Y EN LA APLICACIÓN DE LAS TABLAS DE RETENCIÓN DOCUMENTAL</t>
  </si>
  <si>
    <t>PRESTACIÓN DE SERVICIOS PROFESIONALES DE ASESORÍA Y ACOMPAÑAMIENTO AL MONITOREO Y CAPACITACIÓN PROFESIONAL AL PLAN ANTICORRUPCION Y ATENCIÓN AL CIUDADANO</t>
  </si>
  <si>
    <t>PRESTACIÓN DE SERVICIOS PROFESIONALES DE UN COMUNICADOR EN LENGUAJES AUDIOVISUALES COMO APOYO A LA OFICINA ASESORA DE COMUNICACIONES PARA LA DIFUSIÓN DE INFORMACIÓN DE LAS ACCIONES DE GOBIERNO EN DIFERENTES MEDIOS DE COMUNICACIÓN, SOBRE LOS PROGRAMAS Y PROYECTOS PROPUESTOS Y EN EJECUCIÓN DEL PLAN DE DESARROLLO 2016-2019 DEL MUNICIPIO DE ITAGUI</t>
  </si>
  <si>
    <t>PRESTACION DE SERVICIOS PARA MANTENIMIENTO Y REVISION DEL SISTEMA DE ORGANIZACIÓN DE TURNOS DE LA OFICINA DE COBRO COACTIVO, IMPLEMENTADO CON EL FIN DE MEJORAR EL SERVICIO PRESTADO A LOS SONTRIBUYENTES EN LA ADMINISTRACION MUNICIPAL DE ITAGUI</t>
  </si>
  <si>
    <t>PRESTACION DE SERVICIOS PROFESIONALES COMO APOYO PARA LA EJECUCION DE ESTRATEGIAS PARA EL SEGUIMIENTO Y EVALUACION DEL SISTEMA DE CONTROL INTERNO DE GESTION DEL MUNICIPIO DE ITAGUI</t>
  </si>
  <si>
    <t>PRESTACION DE SERVICIOS PROFESIONALES PARA FORTALECER LOS DIVERSOS MODELOS Y ENFOQUES PEDAGOGICOS QUE ACTUALMENTE ESTAN IMPLEMENTADOS EN LAS INSTITUCIONES EDUCATIVAS OFICIALES DE ITAGUI, MEDIANTE LA IMPLEMENTACION DE ESTRATEGIAS Y PROCESOS DE APOYO A LA GESTION DE LA INNOVACION EDUCATIVA CON USO DE TECNOLOGIAS DIGITALES, EN LAS 24 INSTITUCIONES EDUCATIVAS OFICIALES DEL MUNICIPIO DE ITAGUI</t>
  </si>
  <si>
    <t>PRESTACION DE SERVICIOS PROFESIONALES DE UN MEDICO QUE SERVIRA DE APOYO A LAS ACTIVIDADES LLEVADAS A CABO EN LA CASA DE JUSTICIA, EL CENTRO DE ATENCION A VICTIMAS Y EL CAPI CENTRO DE ATENCION PENAL INTEGRAL DEL MUNICIPIO DE ITAGUI</t>
  </si>
  <si>
    <t>PRESTACION DE SERVICIOS DE APOYO A LA GESTION PARA POSIBILITAR LAS PRESENTACIONES ARTISTICAS Y CULTURALES DE LA SECRETARIA DE PARTICIPACION E INCLUSION SOCIAL, PARA EXALTAR LA LABOR DE LAS MUJERES Y DE LA POBLACION ETNICA DEL MUNICIPIO DE ITAGUI</t>
  </si>
  <si>
    <t>PRESTACION DE SERVICIOS PROFESIONALES PARA APOYAR LOS PROCESOS DE LA AUDITORIA INTERNA EL CONTROL Y EL SEGUIMIENTO A LA GESTION DE LA ADMINISTRACION MUNICIPAL A TRAVES DE LA OFICINA DE CONTROL INTERNO DE GESTION DEL MUNICIPIO DE ITAGUI</t>
  </si>
  <si>
    <t>PRESTACION DE SERVICIOS DE APOYO A LA GESTION PARA FORTALECER LA IMAGEN INSTITUCIONAL DE LA ALCALDIA DE ITAGUI EN TODO LO RELACIONADO CON LA DIVULGACION DE SU OFERTA DE SERVICIOS A TRAVES DE CANALES DE COMUNICCAION INTERNA Y EXTERNA</t>
  </si>
  <si>
    <t>PRESTACION DE SERVICIOS PROFESIONALES DE UN COMUNICADOR PERIODISTA, PARA LA CREACION, ELABORACION Y PRODUCCION DE TODO EL MATERIAL AUDIOVISUAL DE LA OFICINA ASESORA DE COMUNICACIONES Y DE LA ADMINISTRACION MUNICIPAL, PARA SER DIFUNDIDOS EN LOS DIFERENTES MEDIOS DE COMUNICACION, (PROGRAMAS DE TV, REDES SOCIALES, PANTALLAS DIGITALES, ENTRE OTROS)</t>
  </si>
  <si>
    <t>PRESTACION DE SERVICIOS PROFESIONALES DE UN COMUNICADOR SOCIAL-PERIODISTA COMO APOYO A LA SECRETARIA DE GOBIERNO PARA LA DIFUSION DE INFORMACION NOTICIOSA EN DIFERENTES MEDIOS DE COMUNICACIÓN, SOBRE TEMAS DE SEGURIDAD, CONVIVENCIA Y ORDEN PUBLICO DEL MUNICIPIO DE ITAGUI</t>
  </si>
  <si>
    <t>PRESTACION DE SERVICIOS  DE APOYO A LA GESTION PARA LA EJECUCION DEL "PROYECTO DANZA PARA TODOS" EN EL MARCO DE LA CONVOCATORIA 2018 PARA COFINANCIACION DE DOCENTES SUSCRITO CON EL INSTITUTO DE CULTURA Y PATRIMONIO DE ANTIOQUIA (ICPA)</t>
  </si>
  <si>
    <t>PRESTACION DE SERVICIOS DE APOYO A LA GESTION DE FORMA INTEGRAL EN LA ADMINISTRACION Y ORGANIZACIÓN DEL ARCHIVO DE EXPEDIENTES LABORALES DE LOS DOCENTES Y DIRECTIVOS DOCENTES, EN LOS ARCHIVOS DE GESTION Y MANEJO DE CORRESPONDENCI DE LA SECRETARIA DE EDUCACION</t>
  </si>
  <si>
    <t>PRESTAR SERVICIOS PROFESIONALES PARA EL APOYO PEDAGOGICO A LOS ESTUDIANTES EN CONDICION DE DISCAPACIDAD Y CON CAPACIDADES O CON TALENTOS EXCEPCIONALES, POR MEDIO DEL GRUPO INTERDISCIPLINARIO "UNIDAD DE ATENCION INTEGRAL UAI" CON ENFASIS EN PEDAGOGIA Y ESTRATEGIAS DE PERMANENCIA, PARA LAS 24 INSTITUCIONES EDUCATIVAS OFICIALES DEL MUNICIPIO E ITAGUI, REPORTADOS EN LA MATRICULA DEL AÑO 2018</t>
  </si>
  <si>
    <t>PRESTACION DE SERVICIOS PROFESIONALES PARA LA GESTION INTEGRAL DE LA SECRETARIA DE SALUD EN EL DESARROLLO DEL PROGRAMA SALUD Y AMBITO LABORAL</t>
  </si>
  <si>
    <t>PRESTACION DE SERVICIOS DE APOYO A LA GESTION PARA EJECUTAR Y APOYAR LAS ACTIVIDADES DE INSPECCION , VIGILANCIA A LOS FACTORES DE RIESGOS EN SALUS ASOCIADOS AL CONSUMO DE LOS DIFERENTES SUJETOS DE CONTROL EN LOS ESTABLECIMIENTOS ABIERTOS AL PUBLICO EN LA COMUNA DOS DEL MUNICIPIO DE ITAGUI</t>
  </si>
  <si>
    <t>PRESTACION DE SERVICIOS PROFESIONALES PARA REALIZAR LA AUDITORIA DE SEGUIMIENTO AL SISTEMA DE GESTION CECALIDAD BAJO LAS NORMAS NTCGP:1000:2009 Y LA ISO 9001:2015, EN EL MUNICIPIO DE ITAGUI</t>
  </si>
  <si>
    <t>PRESTACION DE SERVICIOS PROFESIONALES PARA REALIZAR AUDITORIA, SEGUIMIENTO Y RENOVACION DEL SISTEMA DE GESTION DE CALIDAD (S.G.C.) EN VEINTIDOS (22) INSTITUCIONES EDUCATIVAS OFICIALES DEL MUNICIPIO DE ITAGUI CON LOS REQUISITOS DE LA NORMA TECNICA COLOMBIANA ISO 9001:20018 E ISO 9001:2015</t>
  </si>
  <si>
    <t>PRESTACION DE SERVICIOS PROFESIONALES, PARA  DESARROLLAR ESTRATEGIAS QUE PROMUEVAN DERECHOS CON ACCIONES AFIRMATIVAS DIRIGIDAS A DIFERENTES GRUPOS POBLACIONALES DEL MUNICIPIO DE ITAGUI</t>
  </si>
  <si>
    <t>PRESTACION DE SERVICIOS PROFESIONALES PARA POSIBILITAR EL DESARROLLO HUMANO Y SOCIAL DE QUINCE (15) PERSONAS EN CONDICION DE DISCAPACIDAD  COGNITIVA Y SINDROME DE DOWN, CON EL FIN DE PROMOVER MEJORES OPORTUNIDADES</t>
  </si>
  <si>
    <t>PRESTACION DE SERVICIOS PROFESIONALES PARA LA GESTION DE LA SECRETARIA DE SALUD Y PROTECCION SOCIAL DE MANERA ESPECIFICA EN EL APOYO A LOS PROCESOS DE AUDITORIA MEDICA A LA PRESTACION DE SEVICIOS DE SALUD</t>
  </si>
  <si>
    <t>PRESTACION DE SERVICIOS PROFESIONALES PARA REALIZAR EXAMENES MEDICOS PRE-OCUPACIONALES O DE PRE-INGRESO, EVALUACIONES MEDICAS OCUPACIONALES PERIODICAS, EVALUCIONES MEDICAS POS-OCUPACIONALES O DE  EGRESO Y LAS EVALUACIONES OS INCAPACIDAD O POR REINTEGRO EN CUMPLIMIENTO A LA RESOLUCION 2346 DE 2007 DEL MINISTERIO DE LA PROTECCION SOCIAL, VIGENCIA 2018</t>
  </si>
  <si>
    <t>PRESTACION DE SERVICIOS PROFESIONALES EN ACTIVIDADES PROPIAS DE VERIFICACION Y SUSTANCIACION A LOS ESTADOS DE CUENTA DE LOS DERECHOS DE SEÑALIZACION Y SISTEMATIZACION GENERADOS A LOS VEHICULOS MATRICULADOS EN LA SECRETARIA DE MOVILIDAD DEL MUNICIPIO DE ITAGUI</t>
  </si>
  <si>
    <t>PRESTACION DE SERVICIOS PROFESIONALES DE UN ABOGADO PARA EL ACOMPAÑAMIENTO Y APOYO A LA SECRETARIA DE GOBIERNO DEL MUNICIPIO DE ITAGUI</t>
  </si>
  <si>
    <t>PRESTACION DE SERVICIOS DE APOYO A LA GESTION, POR PARTE DE LA DEFENSA CIVIL PARA REALIZAR EL ACOMPAÑAMIENTO COMUNITARIO A EVENTOS, CAPACITACIONES EN MATERIA DE REDUCCION, MITIGACION Y CONOCIMIENTO DEL RIESGO, ACTIVIDADES MASIVAS QUE CONSIDERE EL CONSEJO MUNICIPAL DE GESTION DEL RIESGO DEL MUNICIPIO DE ITAGUI</t>
  </si>
  <si>
    <t>PRESTACION DE SERVICIOS DE APOYO A LA GESTION PARA REALIZAR ACTIVIDADES DEL PLAN DE BIENESTAR DOCENTE DE LA SECRETARIA DE EDUCACION Y CULTURA DEL MUNICIPIO DE ITAGUI</t>
  </si>
  <si>
    <t>PRESTACION DE SERVICIOS DE APOYO A LA GESTION EN ACTIVIDADES OPERATIVAS Y ADMINISTRATIVAS PROPIAS DEL SISTEMA DE GESTION FISCAL DE LA SECRETARIA DE HACIENDA</t>
  </si>
  <si>
    <t>PRESTACION DE SERVICIOS PROFESIONALES DE ASESORIA, ACOMPAÑAMIENTO Y APOYO JURIDICO EN LOS PROCESOS, PROGRAMAS Y PROYECTOS DESARROLLADOS POR LA SECRETARIA DE INFRAESTRUCTURA</t>
  </si>
  <si>
    <t>PRESTACION DE SERVICIOS DE APOYO A LA GESTION COMO AUXILIAR DE CAMPO O GUARDABOSQUES PARA LA VIGILANCIA Y CONTROL PERIODICO DE LA SAREAS DE RESERVA EN EL MUNICIPIO DE  ITAGUI</t>
  </si>
  <si>
    <t>PRESTACION DE SERVICIOS DE COMUNICACIONINMEDIATA EN PLANES IDEN, PAR LAS SECRETARIAS DEL MUNICIPIO DE ITAGUI</t>
  </si>
  <si>
    <t>PRESTACION DE SERVICIOS PROFESIONALES PARA LA RENOVACION DEL CERTIFICADO DE RESPONSABILIDAD SOCIAL EMPRESARIAL EN EL MUNICIPIO DE ITAGUI</t>
  </si>
  <si>
    <t>ADQUIRIR HERRAMIENTA TECNOLOGICA "ACTAS Y COMPROMISOS" PARA LA ELABORACION, MONITOREO, CONTROL Y GESTION DE LAS ACTAS DERIVADAS DEL PROCESO DE CONTROL INTERNO DE GESTION EN EL MUNICIPIO DE ITAGUI</t>
  </si>
  <si>
    <t>PRESTACION DE SERVICIOS DE APOYO A LA GESTION PARA REALIZAR ACTIVIDADES LOGISTICAS Y ASISTENCIALES DE MANERA INTEGRAL Y PROVISIONAL EN LAS NECESIDADES BASICAS DE NIÑOS, NIÑAS Y ADOLESCENTES QUE SE ENCUENTREN EN SITUACION DE RIESGO Y/O VULNERABILIDAD Y QUE SEAN REMITIDOS POR LAS COMISARIAS DE FAMILIA E INSPECTORES ED PERMANECIA DEL MUNICIPIO DE ITAGUI</t>
  </si>
  <si>
    <t>PRESTACION DE SERVICIOS PROFESIONALES EN ACOMPAÑAMIENTO Y ASESORIA PARA EL SEGUIMIENTO, ANALISIS Y EVALUACION DEL DESEMPEÑO DE ACTIVIDADES CRITICAS DEL PROCESO DE ADQUISICIONES DE LA ENTIDAD, DENTRO DEL MARCO DE GESTION DELA CALIDAD</t>
  </si>
  <si>
    <t>PRESTACION DE SERVICIOS PROFESIONALES PARA APOYAR LA ARTICULACION DEL NUEVO MODELO INTEGRADO DE PLANEACION Y GESTIONMIPG CON EL SISTEMA DE CONTROL INTERNO EN EL MUNICIPIO DE ITAGUI, SEGÚN EL DECRETO 1499 DE 2017</t>
  </si>
  <si>
    <t>PRESTACION DE SERVICIOS DE APOYO A LA GESTION PARA BRINDAR LOS SERVICIOS EXEQUIALES SEGÚN ESPECIFICACIONES TECNICAS PARA CADAVERES DE PERSONAS DE ESCASOS RECURSOS ECONOMICOS Y PARA CADAVERES SIN IDENTIFICACION (N.N.)</t>
  </si>
  <si>
    <t>PRESTACION DE SERVICIOS PROFESIONALES PARA LA ASESORIA Y SEGUIMIENTO DE LA EJECUCION DEL FONSET (FONDOS TERRITORIALES DE SEGURIDAD Y CONVIVENCIA CIUDADANA)</t>
  </si>
  <si>
    <t>PRESTACION DE SERVICIOS PROFESIONALES PARA DESARROLLAR ACTIVIDADES SOCIO-OCUPACIONALES Y MANTENIMIENTO DE HABILIDADES PEDAGOGICAS PARA LA POBLACION CON DISCAPACIDAD SEVERA, NO INTEGRABLE AL AULA REGULAR</t>
  </si>
  <si>
    <t>PRESTACION DE SERVICIOS PROFESIONALES DE ACOMPAÑAMIENTO, ASESORIA Y CAPACITACION A LOS MIEMBROS DE LA POLICIA ADSCRITOS AL COMNADO DEL MUNICIPIO DE ITAGUI</t>
  </si>
  <si>
    <t>PRESTACION DE SERVICIOS PROFESIONALES  DE UN COMUNICADOR SOCIAL COMO APOYO A LA OFICINA ASESORA DE COMUNICACIONES PARA LA DIFUSION DE INFORMACION Y CREACION DE CONTENIDOS AUDIOVISUALES DE LAS ACCIONES DE GOBIERNO DEL MUNICIPIO DE ITAGUI EN DIFERENTES MEDIOS DE COMUNICACION</t>
  </si>
  <si>
    <t>PRESTACION DE SERVICIOS PROFESIONALES PARA ASESORAR, ACOMPAÑAR, REALIZAR ENTREVISTAS Y EJECUTAR ESTRATEGIAS EN EL AREA DE COMUNICACIONES, QUE PERMITAN VISUALIZAR LAS ACCIONES REALIZADAS POR LA SECRETARIA DE EDUCACION Y CULTURA EN LAS 24BINSTITUCIONES EDUCATIVAS OFICIALES DEL MUNICIPIO DE ITAGUI ANTE LA COMUNIDAD EN GENERAL</t>
  </si>
  <si>
    <t>PRESTACION DE SERVICIOS PROFESIONALES COMO ABOGADO PARA APOYO JURIDICO A LA OFICINA DE CONTROL INTERNO DE GESTION DEL MUNICIPIO DE ITAGUI EN LA EVALUACION Y SEGUIMIENTO A LOS PROCESOS Y PROCEDIMIENTOS Y ASUNTOS PROPIOS DE LA OFICINA</t>
  </si>
  <si>
    <t>PRESTACION DE SERVICIOS PROFESIONALES EN ASESORIA Y ACOMPAÑAMIENTO A LAS ACTIVIDADES PROPIAS DE SUSTANCIACION, TRAMITE Y PROYECCION DE ACTUACIONES EN GENERAL, EN LOS PROCESOS SEGUIDOS POR LA SUBSECRETARIA DE GESTION DE RENTAS Y LA OFICINA DE FISCALIZACION, CONTROL Y COBRO PERSUASIVO DEL MUNICIPIO DE ITAGUI</t>
  </si>
  <si>
    <t>PRESTACION DE SERVICIOS PROFESIONALES EN ACOMPAÑAMIENTO, ASESORIA Y SEGUIMIENTO A LA GESTION JURIDICA IMPLICITA EN LOS ACTOS DE DELEGACION DE FUNCIONES Y COMPETENCIAS, DESCONCENTRACION, CONTRATACION Y DECISIONES ADMINISTRATIVAS DE LA ENTIDAD Y APOYO JURIDICO EN ACTUACIONES REQUERIDAS PARA ELLO</t>
  </si>
  <si>
    <t>PRESTACION DE SERVICIOS PARA LA ATENCION, ALIMENTACION Y ALOJAMIENTO DE LOS ANIMALESS DOMESTICOS QUE INGRESAN AL PROGRAMA DE BIENESTAR ANIMAL</t>
  </si>
  <si>
    <t>PRESTACIÓN DE SERVICIO PÚBLICO E INTEGRAL DEL RIESGO CONTRA INCENDIO, ATENCIÓN Y PREVENCIÓN DE EXPLOSIONES, DERRUMBES, INUNDACIONES, DESLIZAMIENTOS Y DEMÁS CALAMIDADES CONEXAS QUE SE PRESENTEN EN EL MUNICIPIO DE ITAGÜÍ</t>
  </si>
  <si>
    <t>PRESTACION DE SERVICIOS PROFESIONALES EN EL ACOMPAÑAMIENTO Y SOSTENIBILIDAD DEL SISTEMA DE GESTION DE LA CALIDAD, ADEMAS DEL MANEJO ESTADISTICO DE LA INFORMACION SUMINISTRADA POR PARTE DE LA SECRETARIA DE EDUCACION Y CULTURA DEL MUNICIPIO DE ITAGUI</t>
  </si>
  <si>
    <t>PRESTACION DE SERVICIOS PROFESIONALES PARA EL FORTALECIMIENTO DE LOS PROGRAMAS DE HABILIDADES PEDAGOGICAS, BILINGUISMO, METODOLOGIA INTEGRAL DE FORMACION, FERIA DE LA CIENCIA, REDES PEDAGOGICAS, ROBOTICA, CONVIVENCIA ESCOLAR Y PROYECTO DE VIDA EN LAS IMSTITUCIONES EDUCATIVAS OFICIALES DEL MUNICIPIO DE ITAGUI</t>
  </si>
  <si>
    <t>ARRENDAMIENTO DE UN INMUEBLE UBICADO EN LA CALLE 48 N° 51 -34, EL CUAL CONSTA DE UN AULA MULTIPLE CON UN AREA 125M2, UNA SALA DE REUNIONES DE 23 M2, CONECTIVIDAD DE 30MB, SERVICIOS PUBLICOS CONECTADOS Y AL DIA PARA GARANTIZAR EL FUNCIONAMIENTO DE CITY LA "LABORATORIO DE CUIDAD" DEL PLAN DIGITAL TESO</t>
  </si>
  <si>
    <t>PRESTACIÓN DE SERVICIOS PROFESIONALES DE ASESORÍA JURIDICA Y FINANCIERA PARA EL ESTUDIO DE TÍTULOS, ANÁLISIS E INSTRUMENTACIÓN, LIQUIDACIÓN, SEGUIMIENTO FINANCIERO Y CONTABLE, COBRO PERSUASIVO Y DEMÁS ACTIVIDADES CONEXAS A LOS CRÉDITOS CONCEDIDOS POR EL FONDO ROTATORIO DE VIVIENDA DE LOS SERVIDORES PÚBLICOS DEL MUNICIPIO DE ITAGUÍ, ASÍ COMO EL EJERCICIO DE LA REPRESENTACIÓN JUDICIAL DE LA ENTIDAD TERRITORIAL EN LOS PROCESOS JUDICIALES RELACIONADOS CON LA ACTIVIDAD DEL MISMO</t>
  </si>
  <si>
    <t>PRESTACION DE SERVICIOS PROFESIONALES DE ASESORIA, ACOMPAÑAMIENTO Y APOYO COMO INGENIERO CIVIL EN LOS PROCESOS, PROGRAMAS Y PROYECTOS DESARROLLADOS POR LA SECRETARIA DE INFRAESTRUCTURA</t>
  </si>
  <si>
    <t>PRESTACION DE SERVICIOS PROFESIONALES PARA LA ATENCION CORECTIVA Y PREVENTIVA INCLUYENDO REFACCIONES PARA LOS ASCENSORES MARCA SCHINDLER-ANDINO DEL MUNICIPIO DE ITAGUI</t>
  </si>
  <si>
    <t>DESARROLLAR LOS PROGRAMAS Y ACTIVIDADES DE INTERES PUBLICO PARA LA PROMOCION, EL FOMENTO Y LA FORMACION INTEGRAL DE NIÑOS, NIÑAS Y JOVENES ADOLESCENTES EN EDADES ENTRE LOS 5 A 17 AÑOS DEL MUNICIPIO DE ITAGUI, COMO BENEFICIARIOS DE LAS ESCUELAS SOCIO DEPORTIVAS DEL REAL MADRID EN CONVENIO SUSCRITO CON LA FUNDACION CONCIVICA</t>
  </si>
  <si>
    <t>CONTRATO DE PRESTACIÓN DE SERVICIOS PARA EL POSICIONAMIENTO DE IMAGEN INSTITUCIONAL CON EL EQUIPO PROFESIONAL LEONES FUTBOL CLUB S.A. DEL MUNICIPIO DE ITAGÜÍ</t>
  </si>
  <si>
    <t>PRESTACION DE SERVICIOS DE APOYO A LA GESTION PARA EL DESARROLLO DE LAS LABORES ADMINISTRATIVAS Y OPERATIVAS EN LA OFICINA DE CONTROL INTERNO DE GESTION, EN EL AVANCE DEL NUEVO MODELO INTEGRADO DE PLANEACION Y GESTION DEL MUNICIPIO DE ITAGUI</t>
  </si>
  <si>
    <t>PRESTACION DE SERVICIOS PROFESIONALES DE ASESORIA Y ACOMPAÑAMIENTO A LOS PROCESOS DE PREPARACION, REVISION, ANALISIS Y PRESENTACION DE INFORMACION CONTABLE, TRIBUTARIA Y PRESUPUESTAL DEL MUNICIPIO DE ITAGUI</t>
  </si>
  <si>
    <t>PRESTACIÓN DE SERVICIOS PROFESIONALES Y DE APOYO A LA GESTIÓN EN EL PROCESO DE SUPERVISION DEL CONTRATO DE CONCESION 250-OAJ-2006, REALIZADA POR LA SECRETARIA DE MOVILIDAD DEL MUNICIPIO DE ITAGÜÍ Y ACOMPAÑAMIENTO Y ASESORÍA JURÍDICA ESPECIALIZADA A LA ADMINISTRACIÓN MUNICIPAL EN LO RELACIONADO CON EL SERVICIO PÚBLICO DOMICILIARIO DE ASEO EN EL MUNICIPIO DE ITAGÜÍ</t>
  </si>
  <si>
    <t>PRESTACION DE SERVICIOS DE APOYO A LA GESTION, PARA LA ATENCION INTEGRAL, EL RECONOCIMIENTO Y LA PROTECCION A LOS NIÑOS Y NIÑAS DE (2) A CINCO (5) AÑOS DEL MUNICIPIO DE ITAGUI, EN EL MARCO DE LA LEY 1804 DEL 2 DE AGOSTO DE 2016 "POR LO CUAL SE ESTABLECE LA POLITICA DEL ESTADOS PARA EL DESARROLLO INTEGRAL DE LA PRIMERA INFANCIA DE CERO A SIEMPRE Y SE DICTAN OTRAS DISPOSICIONES</t>
  </si>
  <si>
    <t>PRESTACION DE SERVICIOS DE APOYO A LA GESTION PARA LAS PRESENTACIONES ARTISTICAS MENSUALES DEL EVENTO AÑORANZAS, EN ENCUENTROS CULTURALES, PARA EXALTAR LA POBLACION ADULTA MAYOR DEL MUNICIPIO DE ITAGUI</t>
  </si>
  <si>
    <t>ADQUISICION DE UN (1) CERTIFICADO DIGITAL SSL SECURE SITE,, UN (1) CERTIFICADO DIGITAL SSL SECURE SITE PRO CON EV (SECURE SOCKETS LAYER), UNA (1) FIRMA DIGITAL EN DISPOSITIVO CRIPTOGRAFICO (USB) O EN DISIPOSITIVO CRIPTOGRAFICO EN TOKEN VIRTUAL Y LA RENOVACION SERVICIO DE SOPORTE Y MANTENIMIENTO ESPECIALIZADO SOBRE EL COMPONENTE DE FIRMA Y ESTAMPA PARA EL MUNICIPIO DE ITAGUI</t>
  </si>
  <si>
    <t>PRESTACION DE SERVICIOS PROFESIONALES DE ASESORIA Y APOYO PARA LA IMPLEMENTACION DE LA POLITICA DE PREVENCION DEL DAÑO ANTIJURIDICO EN EL MUNICIPIO DE ITAGUI, ASESORIA AL COMITÉ DE CONCILIACION DE LA ENTIDAD Y REPRESENTACION JUDICIAL EN LOS PROCESOS ADELANTADOS EN LAS ALTAS CORTES EN LA CIUDAD DE BOGOTA</t>
  </si>
  <si>
    <t>PRESTACION DE SERVICIOS PROFESIONALES PARA EJECUTAR ESTRATEGIAS DE COMUNICACIÓN QUE CONTRIBUYAN A LA VISIBILIZACION DE LAS ACCIONES REALIZADAS POR LA SECRETARIA DE EDUCACION Y CULTURA EN LAS 24 INSTITUCIONES EDUCATIVAS OFICIALES DEL MUNICIPIODE ITAGUI ANTE LA COMUNIDAD EN GENERAL</t>
  </si>
  <si>
    <t>PRESTACION DE SERVICIOS DE APOYO A LA GESTION COMO TECNICO COORDINADOR DE GUARDABOSQUES PARA LA EJECUCION DE ACCIONES ENMARCADAS EN LOS PLANES DE MANEJO DE LAS AREAS DE RESERVA EN EL NUNICIPIO DE ITAGUI</t>
  </si>
  <si>
    <t>PRESTACIÓN DE SERVICIOS DE APOYO A LA GESTIÓN PARA REALIZAR ACTIVIDADES LOGÍSTICAS Y ASISTENCIALES AL MUNICIPIO DE ITAGÜÍ</t>
  </si>
  <si>
    <t>PRESTACION DE SERVICIOS PROFESIONALES DE ABOGADA ESPECIALIZADA Y DE RECONOCIDA IDONEIDAD EN LOS TEMAS DE LA ADMINISTRACION PUBLICA, PARA BRINDAR ASESORIA EN EL AREA DE TALENTO HUMANO A LA ADMINISTRACION MUNCIPAL DE ITAGUI</t>
  </si>
  <si>
    <t>MR CONSULTORES Y ASESORES S.A.S, OBJETO:  PRESTAR LOS SERVICIOS PROFESIONALES PARA APOYAR A LA SECRETARIA DE HACIENDA DEL MUNICIPIO DE ITAGUI EN LOS PROCESOS DE VERIFICACION Y VALIDACION DE REGISTRO Y GENERACION DE INFORMACION FINANCIERA, CONTABLE Y PRESUPUESTAL, EN LOS SISTEMAS DE INFORMACION DEL MUNICIPIO. GARANTIZANDO LA OBTENCION Y REMISION DE INFORMACION CON EL MAYOR GRADO POSIBLE DE VERACIDAD, CONSISTENCIA Y OPORTUNIDAD. DE LA MISMA FORMA, EFECTUAR LAS TAREAS DE ACTUALIZACION DE FUNCIONALIDADES DEL SITIO WEB TRANSACCIONAL (Portal pagos en línea), ASEGURANDO LA OPERATIVIDAD DEL MISMO, ACORDE CON LAS NECESIDADES Y REQUERIMIENTOS DE INFORMACION, VIABILIZADOS AL INTERIOR DE LA SECRETARIA DE HACIENDA</t>
  </si>
  <si>
    <t>PRESTACIÓN DE SERVICIOS PROFESIONALES DE ASESORÍA PARA LA IMPLEMENTACIÓN DEL PLAN ESTRATÉGICO DE LAS TECNOLOGÍAS DE LA INFORMACIÓN “PETI"</t>
  </si>
  <si>
    <t>PRESTACION DE LOS SERVICIOS PROFESIONALES DE CALIFICACION DEL RIESGO CREDITICIO DE LA CAPACIDAD DE PAGO DE CORTO Y LARGO PLAZO DEL MUNICIPIO DE ITAGUI (DENOMINADA TECNICAMENTE CALIFICACION NACIONAL DE LARGO Y CORTO PLAZO PARA SUS PASIVOS FINANCIEROS)</t>
  </si>
  <si>
    <t xml:space="preserve"> PRESTAR SOPORTE TÉCNICO A LA INFRAESTRUCTURA TECNOLÓGICA, EQUIPOS INFORMÁTICOS, REDES DE TELECOMUNICACIONES, RED ELÉCTRICA DE TECNOLOGÍA DE LA INFORMACIÓN, ATENCIÓN DE INCIDENTES EN SERVIDORES XS, EN LAS 37 SEDES DE LAS 24 INSTITUCIONES EDUCATIVAS OFICIALES DEL MUNICIPIO DE ITAGÜÍ, A TRAVÉS DEL SERVICIO INTEGRAL DE MESA DE SERVICIOS EN LA MODALIDAD DE OUTSOURCING POR MEDIO DE LA CUAL SE CANALIZARÁN TODAS LAS SOLICITUDES</t>
  </si>
  <si>
    <t>PRESTACIÓN DE SERVICIOS PROFESIONALES DE UN COMUNICADOR SOCIAL COMO APOYO A LA OFICINA ASESORA DE COMUNICACIONES PARA LA DIFUSIÓN DE INFORMACIÓN DE LAS ACCIONES DE GOBIERNO DEL MUNICIPIO DE ITAGÜÍ EN DIFERENTES MEDIOS DE COMUNICACIÓN</t>
  </si>
  <si>
    <t>PRESTACIÓN DE SERVICIOS PROFESIONALES DE INGENIERÍA ESPECIALIZADA PARA EL MANTENIMIENTO, VIGENCIA TECNOLÓGICA Y SOPORTE DE LA INFRAESTRUCTURA ADECUADA PARA LA APLICACIÓN GESTIÓN TRANSPARENTE, SIPLAN, DESARROLLO  Y MANTENIMIENTO DEL MÓDULO DE PROCESOS JUDICIALES</t>
  </si>
  <si>
    <t xml:space="preserve">PRESTACIÓN DE SERVICIOS DE APOYO A LA GESTIÓN COMO TÉCNICO COORDINADOR DE GUARDABOSQUES PARA LA EJECUCIÓN DE ACCIONES ENMARCADAS EN LOS PLANES DE MANEJO DE LAS ÁREAS DE RESERVA EN EL MUNICIPIO DE ITAGÜÍ. </t>
  </si>
  <si>
    <t>PRESTACIÓN DE SERVICIOS  DE APOYO A LA GESTIÓN PARA IMPLEMENTAR DESARROLLAR Y EJECUTAR LAS ACTIVIDADES DEL PROGRAMA DE BIENESTAR LABORAL ENMARCADOS EN EL DECRETO N° 1185 DE OCTUBRE 2013 Y DECRETO 404 DEL 04 MAYO DE 2017 (alcaldía de Itagüí). VIGENCIA 2018</t>
  </si>
  <si>
    <t>PRESTACIÓN DE SERVICIOS PROFESIONALES PARA DESARROLLAR ACTIVIDADES SOCIO-OCUPACIONALES Y DE MANTENIMIENTO DE HABILIDADES PEDAGÓGICAS PARA LA POBLACIÓN CON DISCAPACIDAD SEVERA, NO INTEGRABLE AL AULA REGULAR</t>
  </si>
  <si>
    <t>ARRENDAMIENTO PARA SEDE ADMINISTRATIVA DE  LA SOCIEDAD LEONES FUTBOL CLUB S.A. IDENTIFICADA CON EL NIT. N° 800015819-2.  LA SEDE LOCATIVA QUE SE ENCUENTRA EN EL PRIMER PISO DE LAS INSTALACIONES DEL ESTADIO METROPOLITANO CIUDAD ITAGÜÍ, EL CUAL SE ENCUENTRA UBICADO EN LA DIRECCIÓN CALLE 36  N° 59-69 INT. 187, DEL MUNICIPIO DE ITAGÜÍ, CON UN ÁREA TOTAL DE 511.7 MT2, DISCRIMINADOS ASÍ: UNA (1) OFICINA PARA EL  CUERPO TÉCNICO, CON UN ÁREA DE 54.6 MT2, DOS (2) OFICINAS MÁS RECEPCIÓN CON UN ÁREA DE 253.51 MT2 Y  UN ÁREA DE 202.96 MT2 PARA EL GIMNASIO Y CONSULTORIOS MÉDICOS PARA USO EXCLUSIVO DEL CLUB LEONES FUTBOL CLUB S.A.</t>
  </si>
  <si>
    <t>ARRENDAMIENTO DE UN LOTE UBICADO EN LA CIUDAD ITAGUI, DIRECCION CALLE 26 N° 41 -45, ZONA INDUSTRIAL N° 3, CON UN AREA DE 12.000 M2, CABIDA Y LINDEROS CONTENIDOS EN LA ESCRITURA PUBLICA N° 3851 DEL 4 DE AGOSTO DE 1989, OTORGADA EN LA NOTARIA TERCERA DE MEDELLIN, LOTE IDENTIFICADO VON LA MATRICULA INMOBILIARIA N° 001-535269. FICHA PREDIAL N° 12480730</t>
  </si>
  <si>
    <t>CONSULTORÍA PARA DESARROLLAR ACTIVIDADES TÉCNICAS ADMINISTRATIVAS, LEGAL Y FINANCIERA A LOS PROGRAMAS SOCIALES DE SEGURIDAD ALIMENTARIA Y NUTRICIONAL Y DESARROLLO DE ACTIVIDADES DEL COMPONENTE PEDAGÓGICO DEL PAE DEL MUNICIPIO DE ITAGUI EN EL AÑO 2018</t>
  </si>
  <si>
    <t>OPERACIÓN LOGISTICA PARA EL DESARROLLO DE LOS PROGRAMAS SOCIALES DE SEGURIDAD ALIMENTARIA Y NUTRICIONAL DEL MUNCIPIO DE ITAGUI EN EL AÑO 2018</t>
  </si>
  <si>
    <t>EJECUTAR EL PROYECTO:"ADULTOS MAYORES CON RITMO VITAL", EN CUMPLIMIENTO DEL EJE ESTRATEGICO 3 BIEN-ESTAR ENVEJECIMIENTO ACTIVO, DE LA POLITICA PUBLICA DE ENVEJECIMIENTO Y VEJEZ DEL MUNICIPIO DE ITAGUI</t>
  </si>
  <si>
    <t>IMPULSAR PROGRAMAS Y ACTIVIDADES ARTISTICO-CULTURALES DE INTERES PUBLICO DE ACUERDO CON EL PLAN DE DESARROLLO 2016-2019 "ITAGUI AVNAZA CON EQUIDAD PARA TODOS" A TRAVES DE LA EJECUCION DE ACCIONES ESTRATEGICAS D ELA SECRETARIA DE EDUCACION Y CULTURA PARA PROMOVER DERECHOS CULTURALES</t>
  </si>
  <si>
    <t>EJECUTAR LOS PROGRAMAS Y PROYECTOS DE ACUERDO A LAS POLITICAS PUBLICAS DEL DEPORTE, ENMARCADOS EN EL MODELO DE GESTION DEPORTIVO Y RECREATIVO DEL MUNICIPIO DE ITAGUI EN EL AÑO 2018</t>
  </si>
  <si>
    <t>$ 19.986.468 SIN EROGACION PRESUPUESTAL POR PARTE DEL MUNICIPIO</t>
  </si>
  <si>
    <t>$ 1.800.000 SIN EROGACION PRESUPUESTAL POR PARTE DEL MUNICIPIO</t>
  </si>
  <si>
    <t>$ 4.044.720 SIN EROGACION PRESUPUESTAL POR PARTE DEL MUNICIPIO</t>
  </si>
  <si>
    <t>ANULADO</t>
  </si>
  <si>
    <t>262.500.000</t>
  </si>
  <si>
    <t>$ 5.440.048 SIN EROGACION PRESUPUESTAL POR PARTE DEL MUNICIPIO</t>
  </si>
  <si>
    <t>$ 6.062.500 SIN EROGACION PRESUPUESTAL POR PARTE DEL MUNICIPIO</t>
  </si>
  <si>
    <t>12 MESES</t>
  </si>
  <si>
    <t>6 MESES</t>
  </si>
  <si>
    <t>5 MESES</t>
  </si>
  <si>
    <t>30 DÍAS</t>
  </si>
  <si>
    <t>22 DIAS Y 5 MESES</t>
  </si>
  <si>
    <t>11 MESES</t>
  </si>
  <si>
    <t>17 DIAS Y 11 MESES</t>
  </si>
  <si>
    <t>10 MESES</t>
  </si>
  <si>
    <t>10 MESES Y 15 DÍAS</t>
  </si>
  <si>
    <t>9 MESES</t>
  </si>
  <si>
    <t>10.5 MESES</t>
  </si>
  <si>
    <t>340 DÍAS</t>
  </si>
  <si>
    <t>315 DIAS</t>
  </si>
  <si>
    <t xml:space="preserve">10 MESES Y 15 DIAS </t>
  </si>
  <si>
    <t>8 MESES</t>
  </si>
  <si>
    <t>4 MESES</t>
  </si>
  <si>
    <t>2 MESES</t>
  </si>
  <si>
    <t>1 MES</t>
  </si>
  <si>
    <t>10 MESES Y 20 DIAS</t>
  </si>
  <si>
    <t>3 MESES</t>
  </si>
  <si>
    <t>5 MESES Y 22 DIAS</t>
  </si>
  <si>
    <t>10 MESES Y 7 DIAS</t>
  </si>
  <si>
    <t>30 DIAS HABILES</t>
  </si>
  <si>
    <t xml:space="preserve">11 MESES </t>
  </si>
  <si>
    <t>4 SEMANAS</t>
  </si>
  <si>
    <t>25 DIAS Y 3 MESES</t>
  </si>
  <si>
    <t>7 MESES</t>
  </si>
  <si>
    <t>811017810-6</t>
  </si>
  <si>
    <t>900937335-9</t>
  </si>
  <si>
    <t>800148898-5</t>
  </si>
  <si>
    <t>811008404-0</t>
  </si>
  <si>
    <t>890980093-8</t>
  </si>
  <si>
    <t>13499033-2</t>
  </si>
  <si>
    <t>811015014-0</t>
  </si>
  <si>
    <t>32339412-4</t>
  </si>
  <si>
    <t>32544713-4</t>
  </si>
  <si>
    <t>900295212-5</t>
  </si>
  <si>
    <t>3661890-2</t>
  </si>
  <si>
    <t>71630120-7</t>
  </si>
  <si>
    <t>890923500-1</t>
  </si>
  <si>
    <t>32329773-3</t>
  </si>
  <si>
    <t>21653352-6</t>
  </si>
  <si>
    <t>43827777-0</t>
  </si>
  <si>
    <t>42760462-2</t>
  </si>
  <si>
    <t>3352817-1</t>
  </si>
  <si>
    <t>811039557-1     900315057-7</t>
  </si>
  <si>
    <t>900281591-0</t>
  </si>
  <si>
    <t>900473528-0</t>
  </si>
  <si>
    <t>900699634-4</t>
  </si>
  <si>
    <t>800171406-1</t>
  </si>
  <si>
    <t>1017199376-1</t>
  </si>
  <si>
    <t>71787338-1</t>
  </si>
  <si>
    <t>53084303-1</t>
  </si>
  <si>
    <t>32242092-2</t>
  </si>
  <si>
    <t>43496399-8</t>
  </si>
  <si>
    <t>900065751-7</t>
  </si>
  <si>
    <t>42756605-3</t>
  </si>
  <si>
    <t>43164933-7</t>
  </si>
  <si>
    <t>1036637173-2</t>
  </si>
  <si>
    <t>1116433021-5</t>
  </si>
  <si>
    <t>30231219-6</t>
  </si>
  <si>
    <t>1036669397-2</t>
  </si>
  <si>
    <t>1040748386-5</t>
  </si>
  <si>
    <t>43837374-9</t>
  </si>
  <si>
    <t>42994606-0</t>
  </si>
  <si>
    <t>43548215-6</t>
  </si>
  <si>
    <t>1017132533-3</t>
  </si>
  <si>
    <t>1036951564-4</t>
  </si>
  <si>
    <t>900076073-9</t>
  </si>
  <si>
    <t>21792837-1</t>
  </si>
  <si>
    <t>1036627501-2</t>
  </si>
  <si>
    <t>1036634821-3</t>
  </si>
  <si>
    <t>43169447-1</t>
  </si>
  <si>
    <t>1088271383-9</t>
  </si>
  <si>
    <t>8157599-3</t>
  </si>
  <si>
    <t>1040035833-6</t>
  </si>
  <si>
    <t>1036639972-1</t>
  </si>
  <si>
    <t>1128457431-9</t>
  </si>
  <si>
    <t>70099647-5</t>
  </si>
  <si>
    <t>43753811-4</t>
  </si>
  <si>
    <t>1036601398-7</t>
  </si>
  <si>
    <t>1037599445-0</t>
  </si>
  <si>
    <t>43184217-7</t>
  </si>
  <si>
    <t>32144826-1</t>
  </si>
  <si>
    <t>43621838-6</t>
  </si>
  <si>
    <t>43795503-0</t>
  </si>
  <si>
    <t>32354223-1</t>
  </si>
  <si>
    <t>42764935-2</t>
  </si>
  <si>
    <t>35696599-3</t>
  </si>
  <si>
    <t>1036637241-5</t>
  </si>
  <si>
    <t>1036658275-5</t>
  </si>
  <si>
    <t>900487594-8</t>
  </si>
  <si>
    <t>1090400079-6</t>
  </si>
  <si>
    <t>1040730888-1</t>
  </si>
  <si>
    <t>1036646380-9</t>
  </si>
  <si>
    <t>1036674951-3</t>
  </si>
  <si>
    <t>900209411-8</t>
  </si>
  <si>
    <t>1128405710-6</t>
  </si>
  <si>
    <t>900388112-7</t>
  </si>
  <si>
    <t>42762170-6</t>
  </si>
  <si>
    <t>1037620938-9</t>
  </si>
  <si>
    <t>900427606-1</t>
  </si>
  <si>
    <t>800217632-1</t>
  </si>
  <si>
    <t>19111056-8</t>
  </si>
  <si>
    <t>900155293-1</t>
  </si>
  <si>
    <t>811006904-2</t>
  </si>
  <si>
    <t>98530358-1</t>
  </si>
  <si>
    <t>70413758-1</t>
  </si>
  <si>
    <t>1036647262-2</t>
  </si>
  <si>
    <t>1036610663-2</t>
  </si>
  <si>
    <t>900337294-0</t>
  </si>
  <si>
    <t>900264963-5</t>
  </si>
  <si>
    <t>900229865-3</t>
  </si>
  <si>
    <t>800233345-8</t>
  </si>
  <si>
    <t>71219405-1</t>
  </si>
  <si>
    <t>42758572-8</t>
  </si>
  <si>
    <t>71665045-3</t>
  </si>
  <si>
    <t>1039457135-0</t>
  </si>
  <si>
    <t>1036654551-5</t>
  </si>
  <si>
    <t>900153645-1</t>
  </si>
  <si>
    <t>71654569-3</t>
  </si>
  <si>
    <t>890901389-5</t>
  </si>
  <si>
    <t>45693428-5</t>
  </si>
  <si>
    <t>900905715-7</t>
  </si>
  <si>
    <t>71606341-7</t>
  </si>
  <si>
    <t>1036641451-0</t>
  </si>
  <si>
    <t>1128427952-6</t>
  </si>
  <si>
    <t>71776803-6</t>
  </si>
  <si>
    <t>70562797-7</t>
  </si>
  <si>
    <t>811041984-1</t>
  </si>
  <si>
    <t>71731383-0</t>
  </si>
  <si>
    <t>1036639494-0</t>
  </si>
  <si>
    <t>860012336-1</t>
  </si>
  <si>
    <t>900196085-1</t>
  </si>
  <si>
    <t>900334977-9</t>
  </si>
  <si>
    <t>70099145-1</t>
  </si>
  <si>
    <t>900902524-3</t>
  </si>
  <si>
    <t>900583935-7</t>
  </si>
  <si>
    <t>1036608918-9</t>
  </si>
  <si>
    <t>811007497-0</t>
  </si>
  <si>
    <t>1053799241-1</t>
  </si>
  <si>
    <t>43169183-2</t>
  </si>
  <si>
    <t>39388172-6</t>
  </si>
  <si>
    <t>830016046-1</t>
  </si>
  <si>
    <t>800116098-2</t>
  </si>
  <si>
    <t>900469775-8</t>
  </si>
  <si>
    <t>890906439-8</t>
  </si>
  <si>
    <t>900809338-2</t>
  </si>
  <si>
    <t>43971817-2</t>
  </si>
  <si>
    <t>890980283-0</t>
  </si>
  <si>
    <t>31431276-8</t>
  </si>
  <si>
    <t>890982356-9</t>
  </si>
  <si>
    <t>1036649642-7</t>
  </si>
  <si>
    <t>1152450199-1</t>
  </si>
  <si>
    <t>98626497-0</t>
  </si>
  <si>
    <t>1037499808-1</t>
  </si>
  <si>
    <t>900284368-8</t>
  </si>
  <si>
    <t>900310324-6</t>
  </si>
  <si>
    <t>890984002-6</t>
  </si>
  <si>
    <t>811014616-1</t>
  </si>
  <si>
    <t>811010647-1</t>
  </si>
  <si>
    <t>890901523-6</t>
  </si>
  <si>
    <t>70290230-5</t>
  </si>
  <si>
    <t>860005289-4</t>
  </si>
  <si>
    <t>801004709-7</t>
  </si>
  <si>
    <t>800015819-2</t>
  </si>
  <si>
    <t>1036632617-8</t>
  </si>
  <si>
    <t>900340814-1</t>
  </si>
  <si>
    <t>811039999-3</t>
  </si>
  <si>
    <t>830084433-7</t>
  </si>
  <si>
    <t>900978895-7</t>
  </si>
  <si>
    <t>1036644571-1</t>
  </si>
  <si>
    <t>70415256-5</t>
  </si>
  <si>
    <t>900215666-3</t>
  </si>
  <si>
    <t>43728806-1</t>
  </si>
  <si>
    <t>43834870-7</t>
  </si>
  <si>
    <t>900711442-8</t>
  </si>
  <si>
    <t>71671625-1</t>
  </si>
  <si>
    <t>800214001-9</t>
  </si>
  <si>
    <t>811023500-2</t>
  </si>
  <si>
    <t>1037588000-1</t>
  </si>
  <si>
    <t>900299701-3</t>
  </si>
  <si>
    <t>1040751522-1</t>
  </si>
  <si>
    <t>900035450-7</t>
  </si>
  <si>
    <t>811039146-8</t>
  </si>
  <si>
    <t>900341498-1</t>
  </si>
  <si>
    <t>900185518-1</t>
  </si>
  <si>
    <t>900456357-6</t>
  </si>
  <si>
    <t>900351043-7</t>
  </si>
  <si>
    <t>fecha de CORTE</t>
  </si>
  <si>
    <t>SH-034-2017</t>
  </si>
  <si>
    <t>SECRETARIA DE HACIENDA</t>
  </si>
  <si>
    <t>SISTEMAS Y ASESORIAS DE COLOMBIA S.A.-SYAC S.A.</t>
  </si>
  <si>
    <t>800149562-0</t>
  </si>
  <si>
    <t>CONTRATO DE PRESTACION DE SERVICIOS PROFESIONALES PARA LA ACTUALIZACION, SOPORTE, MANTENIMIENTO DEL SISTEMA DE INFORMACION "DINAMICA GERENCIAL ALCALDIAS"</t>
  </si>
  <si>
    <t>11 MESES Y 15 DÍAS</t>
  </si>
  <si>
    <t>se Adiciona por 2 meses,desde el 01 de Enero  al 28 de febrero del 2018</t>
  </si>
  <si>
    <t>SVH-038-2017</t>
  </si>
  <si>
    <t>SECRETARIA DE VIVIENDA Y HABITAT</t>
  </si>
  <si>
    <t>ASESORAR A LA SECRETARIA DE VIVIENDA Y HABITAT EN LA ELABORACION DEL PLAN DE UBICACIÓN Y REUBICACION DE LOS HABITANTES DEL MUNICIPIO CON OCASIÓN DE ORDENES JUDICIALES Y SOLICITUDES PRIORITARIAS, ASI COMO ATENDER NECESIDADES ESPECIFICAS DE SU PROFESION EN CONCEPTOS, BASES DE DATOS, CLASIFICACION DE INTERVENCION DE POBLACION</t>
  </si>
  <si>
    <t>se Adiciona por 24 dias desde el 23 de diciembre del 2017 al 15 enero del 2018</t>
  </si>
  <si>
    <t>SVH-046-2017</t>
  </si>
  <si>
    <t>ECHEVERRI LIZETH CAROLINA</t>
  </si>
  <si>
    <t>1088286969-1</t>
  </si>
  <si>
    <t>PRESTACIÓN DE SERVICIOS PROFESIONALES PARA BRINDAR ASESORÍA FINANCIERA EN LOS DIFERENTES PROGRAMAS Y PROYECTOS QUE ADELANTE LA SECRETARÍA DE VIVIENDA Y HÁBITAT DEL MUNICIPIO DE ITAGUI</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</si>
  <si>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</si>
  <si>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</si>
  <si>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</si>
  <si>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</si>
  <si>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</si>
  <si>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</si>
  <si>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SGM-055-2017</t>
  </si>
  <si>
    <t>SECRETARIA DE GOBIERNO</t>
  </si>
  <si>
    <t>AGENCIA DE DESARROLLO LOCAL DE ITAGUI-ADELI</t>
  </si>
  <si>
    <t>CONVENIO INTERADMINISTRATIVO ENTRE EL MUNICIPIO DE ITAGÜÍ Y LA AGENCIA DE DESARROLLO LOCAL DE ITAGÜÍ ADELI  A FIN DE COORDINAR ACCIONES CONJUNTAS PARA LA IMPLEMENTACIÓN DEL PROYECTO DE EDUCACIÓN Y CULTURA CIUDADANA, CON GESTORES Y VIGÍAS PEDAGÓGICOS, EN EL MUNICIPIO DE ITAGÜÍ</t>
  </si>
  <si>
    <t>328 DIAS</t>
  </si>
  <si>
    <t>se Adiciona por 163 dias,desde el 28 de diciembre del 2017 al 09 de junio del 2018</t>
  </si>
  <si>
    <t>SSA-063-2017</t>
  </si>
  <si>
    <t>SECRETARIA DE SERVICIOS ADMINISTRATIVOS</t>
  </si>
  <si>
    <t>VILLA MEDINA HELCONIDES DE JESUS</t>
  </si>
  <si>
    <t>6790495-2</t>
  </si>
  <si>
    <t>EL ARRENDADOR ENTREGA EN ARRENDAMIENTO AL ARRENDATARIO UN BIEN INMUEBLE TIPO CASETA, CON UN ÁREA DE 2X1 MTS2 PARA VENTAS, FABRICADO EN TUBERÍA COLD ROLLED CALIBRE 18 Y  LÁMINA GALVANIZADA CALIBRE 20, CIELO RASO EN MALLA PERFORADA, BANDEJA DE EXHIBICIÓN EN LÁMINA Y/O VIDRIO, UBICADA DENTRO DEL PERÍMETRO DEL PARQUE LINEAL DEL BARRIO SAN FRANCISCO, EN  LA CARRERA 70 N° 30ª -41 LT,  ENTRE LA CALLE   27 – 28</t>
  </si>
  <si>
    <t>1 AÑO</t>
  </si>
  <si>
    <t>SSA-069-2017</t>
  </si>
  <si>
    <t xml:space="preserve">MONSALVE PULGARIN JOHANA VANESSA </t>
  </si>
  <si>
    <t>1036623468-9</t>
  </si>
  <si>
    <t>POR ESTE CONTRATO EL ARRENDADOR ENTREGA A TÍTULO DE ARRENDAMIENTO UN INMUEBLE (ESPACIO FÍSICO) DE SU PROPIEDAD UBICADO EN LAS INSTALACIONES DE LA SECRETARÍA DE MOVILIDAD DEL MUNICIPIO DE ITAGÜÍ, CALLE 50 NO. 43-34, AL ARRENDATARIO, Y ÉSTE LO RECIBE AL MISMO TÍTULO Y A ENTERA SATISFACCIÓN</t>
  </si>
  <si>
    <t xml:space="preserve">12 MESES </t>
  </si>
  <si>
    <t>SM-074-2017</t>
  </si>
  <si>
    <t>SECRETARIA DE MOVILIDAD</t>
  </si>
  <si>
    <t>AUNAR ESFUERZOS PARA IMPLEMENTAR EL PROYECTO PEDAGÓGICO DE SENSIBILIZACIÓN Y CULTURA CIUDADANA EN LOS COMPONENTES DE MOVILIDAD, DESDE LA AGENCIA DE DESARROLLO LOCAL DE ITAGÜÍ ADELI PARA EL MUNICIPIO DE ITAGÜÍ</t>
  </si>
  <si>
    <t>325 DÍAS</t>
  </si>
  <si>
    <t>se adiciona por 12 meses,desde el 01 de enero al 31 de diciembre del 2018</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</si>
  <si>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</si>
  <si>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</si>
  <si>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</si>
  <si>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</si>
  <si>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</si>
  <si>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</si>
  <si>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</si>
  <si>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</si>
  <si>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SSA-103-2017</t>
  </si>
  <si>
    <t>CONTRATO DE ARRENDAMIENTO DE UN (1) LOCAL COMERCIAL, UBICADO EN LA CALLE 36 No. 59-69, DENTRO DE LAS INSTALACIONES DEL PARQUE DITAIRES, SECTOR PIES DESCALZOS (CHORRITOS), DESTINADO PARA SEDE ADMINISTRATIVA COMFENALCO ANTIOQUIA</t>
  </si>
  <si>
    <t>SSA-104-2017</t>
  </si>
  <si>
    <t xml:space="preserve">OKG CONSULTORES S.A.S. </t>
  </si>
  <si>
    <t>860510973-1</t>
  </si>
  <si>
    <t>PRESTACIÓN DE SERVICIOS PROFESIONALES DE ASESORIA Y APOYO PARA EL RECOBRO DEL PAGO SOBREFACTURADO POR EL CONSUMO DE ENERGÍA REALIZADO POR LAS EMPRESAS DE SERVICIOS PÚBLICOS DE ENERGÍA A PARTIR DEL ANÁLISIS DE LA FACTURACIÓN Y LA VERIFICACIÓN TÉCNICA DE LAS CONDICIONES DE USO POR PARTE DE LAS EMPRESAS DE ENERGÍA DE LA INFRAESTRUCTURA ELÉCTRICA DE PROPIEDAD DEL MUNICIPIO</t>
  </si>
  <si>
    <t>8 MESES   -(240 DIAS) -</t>
  </si>
  <si>
    <t>ADICION N. 2 DE  2 MESES Y 13 DIAS DEL 16 DICIEMBREDEL 2017  AL 28 DE FEBRERO DEL 2018       ADICION N. 1  DE 1 MES  Y 15 DIAS,</t>
  </si>
  <si>
    <t>SGM-110-2017</t>
  </si>
  <si>
    <t>SEGURIDAD RECORD DE COLOMBIA LTDA –SEGURCOL LTDA</t>
  </si>
  <si>
    <t>890911972-2</t>
  </si>
  <si>
    <t>PRESTACION DEL SERVICIO DE VIGILANCIA PRIVADA PARA LAS INSTITUCIONES EDUCATIVAS OFICIALES, SEDES CENTRALIZADAS Y DESCENTRALIZADAS DEL MUNICIPIO DE ITAGÜI, ASI COMO LA CONTINUIDAD DE LAS ESTRATEGIAS DE SISTEMAS DE SEGURIDAD ELECTRONICA</t>
  </si>
  <si>
    <t>SSA-112-2017</t>
  </si>
  <si>
    <t>ASEAR S.A. E.S.P.</t>
  </si>
  <si>
    <t>811044253-8</t>
  </si>
  <si>
    <t>PRESTACION DEL SERVICIO INTEGRAL DE ASEO Y CAFETERIA INCLUYENDO EL INSUMO DE ASEO Y CAFETERIA PARA LA ADMINISTRACION CENTRAL Y SUS SEDES, Y EL SERVICIO DE ASEO A LAS INSTALACIONES DE LAS INSTITUCIONES EDUCATIVAS DEL MUNICIPIO DE ITAGUI DURANTE EL AÑO 2017</t>
  </si>
  <si>
    <t>SJ-114-2017</t>
  </si>
  <si>
    <t>SECRETARIA JURIDICA</t>
  </si>
  <si>
    <t>FRANCO HENAO EDUAR YOHANY</t>
  </si>
  <si>
    <t>71187839-3</t>
  </si>
  <si>
    <t>PRESTACIÓN DE SERVICIOS DE APOYO A LA GESTIÓN PARA EL REGISTRO DE INFORMACIONES DOCUMENTADAS PRECONTRACTUALES, CONTRACTUALES Y POSTCONTRACTUALES DEL PROCESO DE ADQUISICIONES DEL MUNICIPIO DE ITAGÜÍ</t>
  </si>
  <si>
    <t>SSA-131-2017</t>
  </si>
  <si>
    <t>OSORIO SALDARRIAGA JAIRO LEON</t>
  </si>
  <si>
    <t>70513179-6</t>
  </si>
  <si>
    <t>EL ARRENDADOR CONCEDE EN ARRENDAMIENTO UN LOCAL COMERCIAL CON DESTINACIÓN ESPECÍFICA DE CAFETERÍA Y RESTAURANTE, CON UN ÁREA DE 40 MTS INCLUYENDO SERVICIOS SANITARIOS ESTE SE ENCUENTRA UBICADO EN EL INTERIOR DEL  POLIDEPORTIVO OSCAR LÓPEZ ESCOBAR - CANCHA MUNICIPAL, UBICADO EN LA CALLE 53 NO 42-30 DEL MUNICIPIO DE ITAGÜÍ</t>
  </si>
  <si>
    <t>SH-134-2017</t>
  </si>
  <si>
    <t>CONSULTORÍA PARA EL FORTALECIMIENTO DE LA HACIENDA PÚBLICA LOCAL, ACOMPAÑAMIENTO EN LOS PROCESOS CONTABLES, PRESUPUESTALES, DE FISCALIZACIÓN Y GESTIÓN DE RENTAS E IMPLEMENTACIÓN DE ESTRATEGIAS FINANCIERAS REQUERIDAS PARA LA ADECUADA GESTIÓN DE LOS RECURSOS DEL MUNICIPIO DE ITAGUI</t>
  </si>
  <si>
    <t>15 DIAS Y 9 MESES</t>
  </si>
  <si>
    <t>SSYPS-163-2017</t>
  </si>
  <si>
    <t>SECRETARIA DE SALUD Y PROTECCION SOCIAL</t>
  </si>
  <si>
    <t>CONSORCIO INTERVENTORIA BIENESTAR ITAGUI 2017</t>
  </si>
  <si>
    <t>901070672-7</t>
  </si>
  <si>
    <t>CONSULTORÍA PARA DESARROLLAR LA INTERVENTORÍA TECNICA, ADMINISTRATIVA, LEGAL Y FINANCIERA A LOS PROGRAMAS SOCIALES DE SEGURIDAD ALIMENTARIA Y NUTRICIONAL DEL MUNICIPIO DE ITAGUI EN EL AÑO 2017</t>
  </si>
  <si>
    <t>7 DIAS Y 8 MESES</t>
  </si>
  <si>
    <t>dicion n. 2  se adiciona por 60 dias desde el 31 de diciembre del 2017 al 28 de febrero del 2018   ,Adicion n. 1 ,5 (cinco)dias desde el 26 de diciembre hasta el 30 de diciembre inclusive</t>
  </si>
  <si>
    <t>312 dias</t>
  </si>
  <si>
    <t>SEYC-164-2017</t>
  </si>
  <si>
    <t>SECRETARIA DE EDUCACION Y CULTURA</t>
  </si>
  <si>
    <t>FUNDACION COLOMBIA UNA NACION CIVICA-FUNDACION CONCIVICA</t>
  </si>
  <si>
    <t>OPERACIÓN LOGÍSTICA PARA EL DESARROLLO DE LOS PROGRAMAS SOCIALES DE SEGURIDAD ALIMENTARIA Y NUTRICIONAL DEL MUNCIPIO DE ITAGUI EN EL AÑO 2017</t>
  </si>
  <si>
    <t>12 DIAS Y 8 MESES</t>
  </si>
  <si>
    <t>se adiciona por 60 dias desde el 31 de diciembre del 2017 al 28 febrero del 2018</t>
  </si>
  <si>
    <t>SG-177-2017</t>
  </si>
  <si>
    <t>SECRETARIA GENERAL</t>
  </si>
  <si>
    <t>DOMINA ENTREGA TOTAL S.A.S.</t>
  </si>
  <si>
    <t>800088155-3</t>
  </si>
  <si>
    <t>PRESTACIÓN DEL SERVICIO DE MENSAJERÍA EXPRESA Y COURIER EN MOTO (IN HOUSE) PARA LA DISTRIBUCIÓN Y ENTREGA DE LOS ENVÍOS DE TODAS LAS DEPENDENCIAS DE LA ADMINISTRACIÓN MUNICIPAL DE ITAGÜÍ</t>
  </si>
  <si>
    <t>7 MESES Y 23 DÍAS</t>
  </si>
  <si>
    <t>se Adiciona por 75 dias , desde el 01 de enero al 15 de marzo del 2018</t>
  </si>
  <si>
    <t>308 dias</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</si>
  <si>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</si>
  <si>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</si>
  <si>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</si>
  <si>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</si>
  <si>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SSA-194-2017</t>
  </si>
  <si>
    <t>HERNANDEZ AGUIRRE EDWIN ALEXANDER</t>
  </si>
  <si>
    <t>8431489-6</t>
  </si>
  <si>
    <t>CONTRATO  DE ARRENDAMIENTO DE UN (1) LOCAL COMERCIAL UBICADO EN LA CALLE 33 N° 48-12, DENTRO DEL CENTRO DEPORTIVO SAN PIO X DEL MUNICIPIO DE ITAGÜÍ,  DESTINADO PARA CAFETERÍA Y VENTA DE COMIDA EN GENERAL, PARA USO DE LA ADMINISTRACIÓN MUNICIPAL DE ITAGÜÍ  Y  DE LA COMUNIDAD</t>
  </si>
  <si>
    <t>SVH-208-2017</t>
  </si>
  <si>
    <t>ALIANZA FIDUCIARIA S.A.</t>
  </si>
  <si>
    <t>860531315-3</t>
  </si>
  <si>
    <t>CONTRATO DE FIDUCIA MERCANTIL DE ADMINISTRACION, CONTRATACION Y PAGOS</t>
  </si>
  <si>
    <t>30 MESES</t>
  </si>
  <si>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</si>
  <si>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</si>
  <si>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</si>
  <si>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</si>
  <si>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SSA-210-2017</t>
  </si>
  <si>
    <t>BANCO POPULAR S.A.</t>
  </si>
  <si>
    <t>860007738-9</t>
  </si>
  <si>
    <t>CONTRATO DE ARRENDAMIENTO DE UN (1) ESPACIO COMERCIAL CON UN AREA DE (1.80) MT2, UBICADO DENTRO DE LAS INSTALACIONES DEL EDIFICIO DE LA ALCALDIA MUNICIPAL DE ITAGUI EN LA CARRERA 50 N° 51 -55 PRIMER PISO, SECTOR SALA ATENCION AL USUARIO, DESTINADO PARA LA INSTALACION DE UN CAJERO AUTOMATICO DEL BANCO POPULAR S.A., PARA USO DE LA COMUNIDADEN GENERAL Y LA ADMINISTRACION DE ITAGUI</t>
  </si>
  <si>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</si>
  <si>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</si>
  <si>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</si>
  <si>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SPIS-217-2017</t>
  </si>
  <si>
    <t>SECRETARIA DE PARTICIPACION E INCLUSION SOCIAL</t>
  </si>
  <si>
    <t>FUNDACION AFIN</t>
  </si>
  <si>
    <t>900.427.606-1</t>
  </si>
  <si>
    <t>PRESTACIÓN DE SERVICIOS DE APOYO A LA GESTIÓN PARA LA ATENCIÓN INTEGRAL A 60 ADULTOS MAYORES EN SITUACIÓN DE VULNERABILIDAD CRÍTICA DEL MUNICIPIO DE ITAGÜÍ</t>
  </si>
  <si>
    <t>28 DIAS Y 5 MESES</t>
  </si>
  <si>
    <t>se Adiciona por 25 dias desde el 28 de Diciembre del 2017  al 21 de enero del 2018</t>
  </si>
  <si>
    <t>203 dias</t>
  </si>
  <si>
    <t>SI-218-2017</t>
  </si>
  <si>
    <t>SECRETARIA DE INFRAESTRUCTURA</t>
  </si>
  <si>
    <t>CONSORCIO CICLO-INFRAESTRUCTURA</t>
  </si>
  <si>
    <t>901092732-5</t>
  </si>
  <si>
    <t>INTERVENTORÍA TÉCNICA ADMINISTRATIVA FINANCIERA Y AMBIENTAL PARA LA 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</si>
  <si>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165 DÍAS</t>
  </si>
  <si>
    <t>SI-219-2017</t>
  </si>
  <si>
    <t>TECNICAS CONSTRUCTIVAS S.A.S.</t>
  </si>
  <si>
    <t>811015643-3</t>
  </si>
  <si>
    <t>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</si>
  <si>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SSA-222-2017</t>
  </si>
  <si>
    <t>MARIN QUINTERO MARIA LUZ DELIA</t>
  </si>
  <si>
    <t>32437641-4</t>
  </si>
  <si>
    <t>ARRENDAMIENTO DE UN  (LOCAL), CON ÁREA DE 5.74 MTS2 , LOCALIZADO 5° PISO DEL EDIFICIO NACIONAL JUDICIAL  CAMI , UBICADO EN LA CARRERA  52 NRO. 51-40 DEL MUNICIPIO DE ITAGÜÍ, PARA EL FUNCIONAMIENTO DEL SERVICIO DE PUBLICACIÓN DE EDICTOS JUDICIALES Y EXPEDICIÓN DE PÓLIZAS DE CUALQUIER NATURALEZA EXPEDIDAS POR LAS COMPAÑÍAS DE SEGUROS LEGALMENTE RECONOCIDAS EN EL PAIS Y VENTA LIBRE DE COMERCIO RELACIONADO CON PAPELERIA Y LA PRESTACION DEL SERVICIO DE FOTOCOPIADORA (UNA MAQUINA)</t>
  </si>
  <si>
    <t>SSA-224-2017</t>
  </si>
  <si>
    <t>VELEZ ARANGO JANETH CRISTINA</t>
  </si>
  <si>
    <t>43189792-3</t>
  </si>
  <si>
    <t>EL ARRENDADOR CONCEDE EN ARRENDAMIENTO UN (1) ESPACIO FISICO, CON DESTINACION ESPECIFICA DE CAFETERIA, CON UN AREA DE 24,65 MTS2, ESTE SE ENCUENTRA UBICADO EN EL INTERIOR DEL HOGAR DE LOS RECUERDOS, CARRERA 50A No. 33-01 DEL MUNCIPIO DE ITAGUI</t>
  </si>
  <si>
    <t>SJ-231-2017</t>
  </si>
  <si>
    <t>LEGIS EDITORES S.A.</t>
  </si>
  <si>
    <t>860042209-2</t>
  </si>
  <si>
    <t>SUSCRIPCION A PUBLICACIONES EN MEDIO IMPRESO Y ELECTRONICAS ESPECIALIZADAS EN MATERIA JURIDICA Y CONTABLE CON ACTUALIZACION PERMANENTE EN INTERNET ACTIVADAS POR DIRECCION IP PARA CONSULTA DE LA ENTIDAD</t>
  </si>
  <si>
    <t>$ 18.000.000</t>
  </si>
  <si>
    <t>SSA-233-2017</t>
  </si>
  <si>
    <t>BENJUMEA OSPINA ORFILIA DE JESUS</t>
  </si>
  <si>
    <t>42986862-6</t>
  </si>
  <si>
    <t>CONTRATO DE ARRENDAMIENTO DE UN (1) KIOSCO, UBICADO EN LA CARRERA 55 A N° 41 - 20 URBANIZACION SANTAMARIA LA NUEVA DEL MUNICIPIO DE ITAGUI, DESTINADO UNICA Y EXCLUSIVAMENTE COMO CAFETERIA</t>
  </si>
  <si>
    <t>SSA-250-2017</t>
  </si>
  <si>
    <t>GARCIA MAESTRE MANUEL DE JESUS</t>
  </si>
  <si>
    <t>8273051-6</t>
  </si>
  <si>
    <t>CONTRATO DE ARRENDAMIENTO DE UN (1) INMUEBLE (LOCAL COMERCIAL), UBICADO EN LA CARRERA 52 N° 51-40 “CAMI” 4º. PISO DEL EDIFICIO JUDICIAL DEL MUNICIPIO DE ITAGÜÍ, DESTINADO UNICA Y EXCLUSIVAMENTE PARA INSTALACIÓN FOTOCOPIADORA, FAX, COMPUTADOR, ASI COMO LA COMERCIALIZACIÓN DE LIBROS JURÍDICOS Y MATERIAL DE CULTURA,  GENERAL</t>
  </si>
  <si>
    <t>SI-251-2017</t>
  </si>
  <si>
    <t>UT ITAGUI</t>
  </si>
  <si>
    <t>901105322-7</t>
  </si>
  <si>
    <t>ADECUACIÓN URBANÍSTICA, PAISAJÍSTICA Y OBRAS COMPLEMENTARIAS DE LOS PARQUES SANTA MARÍA No. 2 Y LA ESMERALDA EN EL MUNICIPIO DE ITAGÜÍ</t>
  </si>
  <si>
    <t>SI-254-2017</t>
  </si>
  <si>
    <t>CONSORCIO VIAS ITAGUI 2017</t>
  </si>
  <si>
    <t>901105994-6</t>
  </si>
  <si>
    <t>MANTENIMIENTO, REHABILITACIÓN, CONSTRUCCIÓN Y APERTURA DE LA MALLA VIAL, Y MEJORAMIENTO DE ZONAS DE TRANSITO PEATONAL EN EL MUNICIPIO DE ITAGÜÍ</t>
  </si>
  <si>
    <t>SI-255-2017</t>
  </si>
  <si>
    <t>CONCRECIVIL S.A.</t>
  </si>
  <si>
    <t>900156249-1</t>
  </si>
  <si>
    <t>CONSTRUCCIÓN Y REHABILITACIÓN DEL SISTEMA DEL ALCANTARILLADO Y SISTEMA DE PILA PÚBLICA DE LA VEREDA LA MARÍA ETAPA N° 1 Y OBRAS COMPLEMENTARIAS NECESARIAS PARA GARANTIZAR LA PRESTACIÓN DE SERVICIO DE ACUEDUCTO Y ALCANTARILLADO EN EL MUNICIPIO DE ITAGÜÍ</t>
  </si>
  <si>
    <t>SI-258-2017</t>
  </si>
  <si>
    <t>CONSORCIO REDES</t>
  </si>
  <si>
    <t>901107261-5</t>
  </si>
  <si>
    <t>INTERVENTORÍA TÉCNICA, ADMINISTRATIVA, FINANCIERA Y AMBIENTAL PARA LAS OBRAS DE CONSTRUCCIÓN Y REHABILITACIÓN DEL SISTEMA DE ALCANTARILLADO Y PILA PÚBLICA DE LA VEREDA LA MARÍA ETAPA N° 1, Y OBRAS COMPLEMENTARIAS PARA GARANTIZAR LA PRESTACIÓN DEL SERVICIO DE ACUEDUCTO Y ALCANTARILLADO, ADEMÁS DEL MANTENIMIENTO, REHABILITACIÓN, CONSTRUCCIÓN Y APERTURA DE LA MALLA VIAL, Y MEJORAMIENTO DE ZONAS DE TRANSITO PEATONAL EN EL MUNICIPIO DE ITAGÜÍ, ASÍ COMO LA CONSULTORÍA PARA EL FORTALECIMIENTO DEL SERVICIO DE ACUEDUCTO EN LAS ZONAS RURALES Y URBANAS</t>
  </si>
  <si>
    <t>4 DIAS Y 4 MESES</t>
  </si>
  <si>
    <t>SSA-272-2017</t>
  </si>
  <si>
    <t>BANCOLOMBIA S.A.</t>
  </si>
  <si>
    <t>890903938-8</t>
  </si>
  <si>
    <t>CONTRATO DE ARRENDAMIENTO DE UN (1) ESPACIO COMERCIAL CON UN ÁREA DE UN (1) MT2, UBICADO DENTRO DE LAS INSTALACIONES DEL EDIFICIO DE LA ALCALDÍA MUNICIPAL DE ITAGÜÍ EN LA CARRERA 50 Nº 51-55 PRIMER PISO, SECTOR SALA ATENCIÓN AL USUARIO, DESTINADO PARA LA INSTALACIÓN DE UN CAJERO AUTOMÁTICO DE BANCOLOMBIA, PARA USO DE LA COMUNIDAD EN GENERAL Y LA ADMINISTRACIÓN DE ITAGÜÍ</t>
  </si>
  <si>
    <t>SSA-274-2017</t>
  </si>
  <si>
    <t>SALDARRIAGA ORTIZ WILSON</t>
  </si>
  <si>
    <t>98625619-8</t>
  </si>
  <si>
    <t>CONTRATO  DE ARRENDAMIENTO DE UN (1), DE UN BIEN INMUEBLE UBICADO EN LA CRA  57 N° 34-1 SECTOR  DITAIRES, CON  EL FIN DE UTILIZAR ESTE ESPACIO PARA VENTAS DE JUGOS, BEBIDAS, Y ALIMENTOS UBICADO DENTRO DE LAS  INSTALACIONES DE LA CANCHA SINTÉTICA SANTANA, CON UN ÁREA TOTAL DE 19.19 MTS2.</t>
  </si>
  <si>
    <t>SGM-291-2017</t>
  </si>
  <si>
    <t>SECRETARIA DE GOBIERNO MUNICIPAL</t>
  </si>
  <si>
    <t>UNE EPM TELECOMUNICACIONES S.A.</t>
  </si>
  <si>
    <t>900092385-9</t>
  </si>
  <si>
    <t>CONTRATAR CON LA ENTIDAD TERRITORIAL EL MUNICIPIO LA ADQUISICION, IMPLEMENTACION, PRUEBA Y PUESTA EN FUNCIONAMIENTO DE SISTEMAS INTEGRADOS DE EMERGENCIA Y SEGURIDAD SIES (CCTV) PARA EL PROYECTO "AMPLIACION SISTEMA DE SEGURIDAD CIUDADANA DE ITAGUI"</t>
  </si>
  <si>
    <t>SSA-313-2017</t>
  </si>
  <si>
    <t>BANCO BILBAO VIZCAYA ARGENTARIA COLOMBIA S.A.-BBVA</t>
  </si>
  <si>
    <t>860003020-1</t>
  </si>
  <si>
    <t>CONTRATO DE ARRENDAMIENTO DE UN (1), ESPACIO COMERCIAL CON UN ÁREA DE UN (1) MT2, UBICADO DENTRO DE LAS INSTALACIONES DEL EDIFICIO DE LA ALCALDÍA MUNICIPAL DE ITAGÜÍ EN LA CARRERA 50 N° 51-55 PRIMER PISO, SECTOR SALA ATENCIÓN AL USUARIO, DESTINADO PARA LA INSTALACIÓN DE UN CAJERO AUTOMÁTICO DE BBVA, PARA USO DE LA COMUNIDAD EN GENERAL Y LA ADMINISTRACIÓN DE ITAGÜÍ</t>
  </si>
  <si>
    <t xml:space="preserve">ADICION N. 3  QUE VA DESDE EL 16 FEBRERO AL 15 DE ABRIL 2018 </t>
  </si>
  <si>
    <t>ADICION N. 4 QUE VA DESDE EL 17 DE MARZO AL 31 DE JULIO DEL 2018</t>
  </si>
  <si>
    <t>ADICION N. 4 QUE VA DESDE EL  01 DE MARZO DEL 2018 AL 15 DE MARZO DEL 2018</t>
  </si>
  <si>
    <t>ADICION N. 3 QUE VA DEL 01 FEBRERODEL 2018 AL 31 MARZO DEL 2018</t>
  </si>
  <si>
    <t>ADICION N. 2 EN T Y V  QUE VA DESDE EL 01 DE FEBRERO DEL 2018 HASTA EL 15 NOVIEMBRE DEL 2018</t>
  </si>
  <si>
    <t>ADICION N. 3 QUE VA DESDE EL 01 DE FEBRERO DEL 2018 AL  15 NOV DEL 2018</t>
  </si>
  <si>
    <t>SGM-293-2017</t>
  </si>
  <si>
    <t>DEPARTAMENTO DE POLICIA METROPOLITANA DEL VALLE DE ABURRÁ</t>
  </si>
  <si>
    <t>800140985-1</t>
  </si>
  <si>
    <t>AUNAR ESFUERZOS ENTRE LA ALCALDÍA DEL MUNICIPIO DE ITAGÜÍ Y LA  POLICÍA METROPOLITANA DEL VALLE DE ABURRÁ, PARA LA DESTINACIÓN DE AUXILIARES DE POLICÍA BACHILLER QUE COADYUVARÁN A LA SEGURIDAD CIUDADANA DEL MUNICIPIO</t>
  </si>
  <si>
    <t>1 MES Y 22 DÍAS</t>
  </si>
  <si>
    <t>ADICION N. 3 QUE VA DESDE EL 16 DE ENERO AL 13 DE SEPTIEMBRE DEL 2018</t>
  </si>
  <si>
    <t>ADICION N. 1 QUE VA DESDE EL  01 DE FEBRERO DEL 2018 HASTA EL 30 DE JUNIO DEL 2018</t>
  </si>
  <si>
    <t>SI-247-2017</t>
  </si>
  <si>
    <t>CONSORCIO PARQUES ITAGUI 2017</t>
  </si>
  <si>
    <t>901103310-1</t>
  </si>
  <si>
    <t>INTERVENTORÍA TÉCNICA ADMINISTRATIVA FINANCIERA Y AMBIENTAL PARA LA ADECUACIÓN URBANÍSTICA, PAISAJÍSTICA Y OBRAS COMPLEMENTARIAS DE LOS PARQUES SANTA MARÍA No. 2 Y LA ESMERALDA EN EL MUNICIPIO DE ITAGÜÍ</t>
  </si>
  <si>
    <t>4 MESES Y 15 DIAS</t>
  </si>
  <si>
    <t>ADICION N.3 QUE VA DESDE EL  01 DE FEBRERO 2018 AL 15 DE MARZO DEL 2018</t>
  </si>
  <si>
    <t>ADICION N. 3 QUE VA DESDE EL 01 DE FEBERO DEL 2018 AL 15 DE ABRIL DEL 2018</t>
  </si>
  <si>
    <t>ADICION N. 2 QUE VA DESDE EL 01 DE FEBRERO AL 31 DE MARZO DEL 2018</t>
  </si>
  <si>
    <t>SEYC-106-2017</t>
  </si>
  <si>
    <t>UNE EPM TELECOMUNICACIONES</t>
  </si>
  <si>
    <t>PRESTAR SERVICIOS DE CONECTIVIDAD E INTERNET PARA LAS 38 SEDES DE LAS 24 INSTITUCIONES EDUCATIVAS OFICIALES DEL MUNICIPIO DE ITAGÜÍ Y UN MULTIPUNTO DE INTERNET CENTRALIZADO</t>
  </si>
  <si>
    <t>ADICION N. 1 QUE VA DESDE EL 26 DE FEBRERO AL 09 DE JUNIO DEL 2018</t>
  </si>
  <si>
    <t>ADICION N. 1 QUE VA DESDE EL 01 DE MARZO AL 31 DE JULIO DEL 2018</t>
  </si>
  <si>
    <t>SG-115-2017</t>
  </si>
  <si>
    <t xml:space="preserve"> ARCHIVOS MODULARES DE COLOMBIA S.A.S.</t>
  </si>
  <si>
    <t>800241231-0</t>
  </si>
  <si>
    <t>PRESTACIÓN DE SERVICIOS DE APOYO A LA GESTIÓN EN EL ALMACENAMIENTO, CUSTODIA DE ARCHIVOS Y CONSULTAS EN EL ARCHIVO CENTRAL DE LA ADMINISTRACIÓN MUNICIPAL DE ITAGÜÍ; ASI COMO  LA CONTINUACION DE LA MODERNIZACION DE LA UNIDAD DE CORRESPONDENCIA Y/O VENTANILLA UNICA, DEL PROGRAMA DE GESTION DOCUMENTAL</t>
  </si>
  <si>
    <t>ADICION N. 4 QUE VA DESDE EL 01 DE MARZO DEL 2018 AL 30 DE ABRIL DEL 2018</t>
  </si>
  <si>
    <t>ADICION N. 3 EN TIEMPO QUE VA DESDE EL 01 DE ABRIL HASTA EL 15 DE ABRIL DEL 2018</t>
  </si>
  <si>
    <t>CONSTRUCCIÓN DEL CENTRO INTEGRAL PARQUE DE LAS LUCES EN EL MUNICIPIO DE ITAGÜÍ</t>
  </si>
  <si>
    <t>SI-198-2015</t>
  </si>
  <si>
    <t>CONSTRUCCIONES CIVILES Y PAVIMENTOS S.A.-CONCYPA S.A.</t>
  </si>
  <si>
    <t>800016281-5</t>
  </si>
  <si>
    <t>ADICION N. 6 QUE VA DESDE EL 18 DE MARZO DEL 2018 AL 17 DE JUNIO 2018</t>
  </si>
  <si>
    <t>18 meses</t>
  </si>
  <si>
    <t>ADICION N. 3  EN T Y V QUE VA DESDE EL 01 DE ABRIL AL30 ABRIL DEL 2018</t>
  </si>
  <si>
    <t>ADICION N. 3 TIEMPO Y VALOR QUE VA DESDE EL 01 DE FEBRERO HASTA EL 15 DE FEBRERO DEL 2018</t>
  </si>
  <si>
    <t>ADICION N. 1 QUE VA DESDE EL 13 DE MARZO AL 12 DE AGOSTO DEL 2018</t>
  </si>
  <si>
    <t>SSA-190-2018</t>
  </si>
  <si>
    <t>SG-191-2018</t>
  </si>
  <si>
    <t>VIRTUAL S.A.S.</t>
  </si>
  <si>
    <t>ADQUISICIÓN DE DOS ESCÁNERES PARA LA OFICINA DE ADQUISICIONES DEL MUNICIPIO DE ITAGÜÍ</t>
  </si>
  <si>
    <t>8 DIAS</t>
  </si>
  <si>
    <t>45 DIAS</t>
  </si>
  <si>
    <t>811001742-3</t>
  </si>
  <si>
    <t>ALCALDIA MUNICIPAL</t>
  </si>
  <si>
    <t>SECRETARIA DE DEPORTES Y RECREACION</t>
  </si>
  <si>
    <t>SECRETARIA DE RECREACION Y CULTURA</t>
  </si>
  <si>
    <t>SECRETARIA GOBIERNO MUNICIPAL</t>
  </si>
  <si>
    <r>
      <t>PRESTACIÓN DE SERVICIOS DE APOYO A LA GESTIÓN PARA LA CONSECUCIÓN, CARACTERIZACIÓN, CLASIFICACIÓN Y POSTERIOR ELABORACIÓN DE LAS BASES DE DATOS DE LOS POSTULANTES A LOS DIFERENTES PROGRAMAS QUE OFERTA LA SECRETARÍA DE VIVIENDA Y HÁBITAT DEL MUNICIPIO DE ITAGÚÍ</t>
    </r>
    <r>
      <rPr>
        <sz val="9"/>
        <rFont val="Arial"/>
        <family val="2"/>
      </rPr>
      <t xml:space="preserve"> </t>
    </r>
  </si>
  <si>
    <t>DEPARTAMENTO ADMINISTRATIVO DE PLANEACION</t>
  </si>
  <si>
    <t xml:space="preserve">SECR TA PARTICIPACION E INCLUSION SOCIAL  </t>
  </si>
  <si>
    <t>SECRETARIA DE MEDIO AMBIENTE</t>
  </si>
  <si>
    <t>SECRETARIA HACIENDA</t>
  </si>
  <si>
    <t>SECRETARIA MEDIO AMBIENTE</t>
  </si>
  <si>
    <t>Avance de contratos vigentes a marzo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</si>
</sst>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quot;$&quot;* #,##0_-;_-&quot;$&quot;* &quot;-&quot;_-;_-@_-"/>
    <numFmt numFmtId="164" formatCode="_-* #,##0.00\ _€_-;\-* #,##0.00\ _€_-;_-* &quot;-&quot;??\ _€_-;_-@_-"/>
    <numFmt numFmtId="165" formatCode="[$$-240A]#,##0"/>
    <numFmt numFmtId="166" formatCode="_(&quot;$&quot;* #,##0.00_);_(&quot;$&quot;* \(#,##0.00\);_(&quot;$&quot;* &quot;-&quot;??_);_(@_)"/>
    <numFmt numFmtId="167" formatCode="[$-C0A]d\-mmm\-yy;@"/>
    <numFmt numFmtId="168" formatCode="_-[$$-240A]\ * #,##0_-;\-[$$-240A]\ * #,##0_-;_-[$$-240A]\ *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color theme="1"/>
      <name val="Calibri"/>
      <family val="2"/>
      <scheme val="minor"/>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20"/>
      <color theme="1"/>
      <name val="Calibri"/>
      <family val="2"/>
      <scheme val="minor"/>
    </font>
    <font>
      <sz val="9"/>
      <color rgb="FFFF0000"/>
      <name val="Calibri"/>
      <family val="2"/>
      <scheme val="minor"/>
    </font>
    <font>
      <sz val="9"/>
      <name val="Calibri"/>
      <family val="2"/>
    </font>
    <font>
      <sz val="9"/>
      <color theme="1"/>
      <name val="Calibri"/>
      <family val="2"/>
    </font>
    <font>
      <i/>
      <sz val="9"/>
      <name val="Calibri"/>
      <family val="2"/>
    </font>
    <font>
      <i/>
      <sz val="9"/>
      <color theme="1"/>
      <name val="Calibri"/>
      <family val="2"/>
    </font>
    <font>
      <b/>
      <sz val="9"/>
      <color theme="1"/>
      <name val="Calibri"/>
      <family val="2"/>
      <scheme val="minor"/>
    </font>
    <font>
      <sz val="9"/>
      <name val="Arial"/>
      <family val="2"/>
    </font>
    <font>
      <b/>
      <sz val="24"/>
      <color theme="1"/>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31">
    <xf numFmtId="0" fontId="0" fillId="0" borderId="0"/>
    <xf numFmtId="42" fontId="1" fillId="0" borderId="0" applyFon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2" fillId="18" borderId="3" applyNumberFormat="0" applyAlignment="0" applyProtection="0"/>
    <xf numFmtId="0" fontId="13" fillId="19" borderId="4" applyNumberFormat="0" applyAlignment="0" applyProtection="0"/>
    <xf numFmtId="0" fontId="13" fillId="19" borderId="4" applyNumberFormat="0" applyAlignment="0" applyProtection="0"/>
    <xf numFmtId="0" fontId="14" fillId="0" borderId="5" applyNumberFormat="0" applyFill="0" applyAlignment="0" applyProtection="0"/>
    <xf numFmtId="0" fontId="14"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16" fillId="5" borderId="0" applyNumberFormat="0" applyBorder="0" applyAlignment="0" applyProtection="0"/>
    <xf numFmtId="0" fontId="16" fillId="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18" fillId="18" borderId="8" applyNumberFormat="0" applyAlignment="0" applyProtection="0"/>
    <xf numFmtId="0" fontId="18" fillId="18" borderId="8"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11" applyNumberFormat="0" applyFill="0" applyAlignment="0" applyProtection="0"/>
    <xf numFmtId="0" fontId="23" fillId="0" borderId="11" applyNumberFormat="0" applyFill="0" applyAlignment="0" applyProtection="0"/>
    <xf numFmtId="164" fontId="1" fillId="0" borderId="0" applyFont="0" applyFill="0" applyBorder="0" applyAlignment="0" applyProtection="0"/>
    <xf numFmtId="166" fontId="1" fillId="0" borderId="0" applyFont="0" applyFill="0" applyBorder="0" applyAlignment="0" applyProtection="0"/>
  </cellStyleXfs>
  <cellXfs count="123">
    <xf numFmtId="0" fontId="0" fillId="0" borderId="0" xfId="0"/>
    <xf numFmtId="0" fontId="0" fillId="0" borderId="0" xfId="0" applyBorder="1"/>
    <xf numFmtId="0" fontId="3" fillId="0" borderId="1" xfId="0" applyFont="1" applyBorder="1"/>
    <xf numFmtId="0" fontId="4" fillId="0" borderId="1" xfId="0" applyFont="1" applyBorder="1"/>
    <xf numFmtId="0" fontId="3" fillId="0" borderId="1" xfId="0" applyFont="1" applyFill="1" applyBorder="1"/>
    <xf numFmtId="42"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42" fontId="0" fillId="0" borderId="1" xfId="1" applyFont="1" applyBorder="1"/>
    <xf numFmtId="0" fontId="0" fillId="0" borderId="1" xfId="0" applyBorder="1" applyAlignment="1">
      <alignment horizontal="center" vertical="center" wrapText="1"/>
    </xf>
    <xf numFmtId="42" fontId="0" fillId="0" borderId="2" xfId="1" applyFont="1" applyBorder="1" applyAlignment="1">
      <alignment horizontal="left" vertical="center" wrapText="1"/>
    </xf>
    <xf numFmtId="0" fontId="0" fillId="0" borderId="0" xfId="0" applyBorder="1" applyAlignment="1">
      <alignment horizontal="left" vertical="center" wrapText="1"/>
    </xf>
    <xf numFmtId="15" fontId="0" fillId="0" borderId="2" xfId="1" applyNumberFormat="1" applyFont="1" applyBorder="1" applyAlignment="1">
      <alignment horizontal="left" vertical="center" wrapText="1"/>
    </xf>
    <xf numFmtId="1" fontId="0" fillId="0" borderId="2"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65" fontId="0" fillId="0" borderId="1" xfId="0" applyNumberFormat="1" applyBorder="1"/>
    <xf numFmtId="0" fontId="0" fillId="0" borderId="1" xfId="0" applyFill="1" applyBorder="1"/>
    <xf numFmtId="0" fontId="5" fillId="2" borderId="1" xfId="0" applyFont="1" applyFill="1" applyBorder="1" applyAlignment="1">
      <alignment horizontal="center" vertical="center" wrapText="1"/>
    </xf>
    <xf numFmtId="0" fontId="0" fillId="0" borderId="0" xfId="0" applyAlignment="1">
      <alignment horizontal="center" vertical="center"/>
    </xf>
    <xf numFmtId="0" fontId="6" fillId="2" borderId="1" xfId="0" applyFont="1" applyFill="1" applyBorder="1" applyAlignment="1">
      <alignment horizontal="center" vertical="center" wrapText="1"/>
    </xf>
    <xf numFmtId="0" fontId="0" fillId="2" borderId="0" xfId="0" applyFill="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4" fontId="5" fillId="2" borderId="1" xfId="0" applyNumberFormat="1" applyFont="1" applyFill="1" applyBorder="1" applyAlignment="1">
      <alignment vertical="center" wrapText="1"/>
    </xf>
    <xf numFmtId="14" fontId="5" fillId="2" borderId="1" xfId="0" applyNumberFormat="1"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2" borderId="0" xfId="0" applyFont="1" applyFill="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27" fillId="2" borderId="1" xfId="0" applyFont="1" applyFill="1" applyBorder="1" applyAlignment="1">
      <alignment horizontal="left" vertical="center" wrapText="1"/>
    </xf>
    <xf numFmtId="167" fontId="6" fillId="0" borderId="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xf>
    <xf numFmtId="167" fontId="6" fillId="2" borderId="1" xfId="0" applyNumberFormat="1" applyFont="1" applyFill="1" applyBorder="1" applyAlignment="1">
      <alignment horizontal="center" vertical="center"/>
    </xf>
    <xf numFmtId="168" fontId="6" fillId="0" borderId="1" xfId="0" applyNumberFormat="1" applyFont="1" applyFill="1" applyBorder="1" applyAlignment="1">
      <alignment horizontal="right" vertical="center"/>
    </xf>
    <xf numFmtId="168" fontId="5" fillId="0" borderId="1" xfId="0" applyNumberFormat="1" applyFont="1" applyFill="1" applyBorder="1" applyAlignment="1">
      <alignment horizontal="right" vertical="center"/>
    </xf>
    <xf numFmtId="168"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168"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0" fontId="25" fillId="2" borderId="0" xfId="0" applyFont="1" applyFill="1" applyBorder="1" applyAlignment="1">
      <alignment vertical="center"/>
    </xf>
    <xf numFmtId="168" fontId="5" fillId="0" borderId="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xf>
    <xf numFmtId="0" fontId="0" fillId="0" borderId="0" xfId="0" applyBorder="1" applyAlignment="1">
      <alignment horizontal="center" vertical="center"/>
    </xf>
    <xf numFmtId="0" fontId="24" fillId="2" borderId="0" xfId="0" applyFont="1" applyFill="1" applyBorder="1" applyAlignment="1">
      <alignment vertical="center"/>
    </xf>
    <xf numFmtId="0" fontId="2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6" fillId="2" borderId="1" xfId="0" applyFont="1" applyFill="1" applyBorder="1" applyAlignment="1">
      <alignment vertical="center" wrapText="1"/>
    </xf>
    <xf numFmtId="14"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right" vertical="center"/>
    </xf>
    <xf numFmtId="0" fontId="0" fillId="2" borderId="0" xfId="0"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3" fontId="5" fillId="2" borderId="1" xfId="0" applyNumberFormat="1" applyFont="1" applyFill="1" applyBorder="1" applyAlignment="1">
      <alignment horizontal="center" vertical="center"/>
    </xf>
    <xf numFmtId="14" fontId="5" fillId="2" borderId="15" xfId="0" applyNumberFormat="1" applyFont="1" applyFill="1" applyBorder="1" applyAlignment="1">
      <alignment horizontal="center" vertical="center"/>
    </xf>
    <xf numFmtId="0" fontId="27" fillId="2" borderId="1" xfId="0" applyFont="1" applyFill="1" applyBorder="1" applyAlignment="1">
      <alignment vertical="center"/>
    </xf>
    <xf numFmtId="14"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left" vertical="center" wrapText="1"/>
    </xf>
    <xf numFmtId="0" fontId="5" fillId="2" borderId="1" xfId="0" applyFont="1" applyFill="1" applyBorder="1" applyAlignment="1">
      <alignment vertical="center"/>
    </xf>
    <xf numFmtId="0" fontId="5" fillId="2" borderId="1" xfId="0" applyFont="1" applyFill="1" applyBorder="1" applyAlignment="1">
      <alignment vertical="top"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26" fillId="2"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26" fillId="2" borderId="1" xfId="0" applyFont="1" applyFill="1" applyBorder="1" applyAlignment="1">
      <alignment vertical="center"/>
    </xf>
    <xf numFmtId="168" fontId="6" fillId="2" borderId="1" xfId="0" applyNumberFormat="1" applyFont="1" applyFill="1" applyBorder="1" applyAlignment="1">
      <alignment horizontal="right" vertical="center"/>
    </xf>
    <xf numFmtId="168" fontId="5" fillId="2" borderId="1" xfId="0" applyNumberFormat="1" applyFont="1" applyFill="1" applyBorder="1" applyAlignment="1">
      <alignment horizontal="right" vertical="center"/>
    </xf>
    <xf numFmtId="0" fontId="6" fillId="2" borderId="16" xfId="0" applyFont="1" applyFill="1" applyBorder="1" applyAlignment="1">
      <alignment horizontal="left" vertical="center"/>
    </xf>
    <xf numFmtId="0" fontId="6" fillId="2" borderId="16" xfId="0" applyFont="1" applyFill="1" applyBorder="1" applyAlignment="1">
      <alignment horizontal="center" vertical="center" wrapText="1"/>
    </xf>
    <xf numFmtId="0" fontId="6" fillId="2" borderId="16" xfId="0" applyFont="1" applyFill="1" applyBorder="1" applyAlignment="1">
      <alignment horizontal="left" vertical="center" wrapText="1"/>
    </xf>
    <xf numFmtId="14" fontId="6" fillId="2" borderId="16" xfId="0" applyNumberFormat="1" applyFont="1" applyFill="1" applyBorder="1" applyAlignment="1">
      <alignment horizontal="center" vertical="center"/>
    </xf>
    <xf numFmtId="168" fontId="6" fillId="2" borderId="16" xfId="0" applyNumberFormat="1" applyFont="1" applyFill="1" applyBorder="1" applyAlignment="1">
      <alignment horizontal="right" vertical="center"/>
    </xf>
    <xf numFmtId="0" fontId="6" fillId="2" borderId="1" xfId="0" applyFont="1" applyFill="1" applyBorder="1" applyAlignment="1">
      <alignment vertical="center" wrapText="1"/>
    </xf>
    <xf numFmtId="0" fontId="5" fillId="2" borderId="0" xfId="0" applyFont="1" applyFill="1" applyAlignment="1">
      <alignment vertical="center" wrapText="1"/>
    </xf>
    <xf numFmtId="0" fontId="5" fillId="2" borderId="1" xfId="0" applyFont="1" applyFill="1" applyBorder="1" applyAlignment="1">
      <alignment vertical="center" wrapText="1"/>
    </xf>
    <xf numFmtId="167" fontId="5" fillId="2" borderId="16" xfId="0" applyNumberFormat="1" applyFont="1" applyFill="1" applyBorder="1" applyAlignment="1">
      <alignment horizontal="center" vertical="center"/>
    </xf>
    <xf numFmtId="167" fontId="5" fillId="2" borderId="1" xfId="0" applyNumberFormat="1" applyFont="1" applyFill="1" applyBorder="1" applyAlignment="1">
      <alignment horizontal="center" vertical="center"/>
    </xf>
    <xf numFmtId="0" fontId="6" fillId="2" borderId="14" xfId="0" applyFont="1" applyFill="1" applyBorder="1" applyAlignment="1">
      <alignment horizontal="left" vertical="center" wrapText="1"/>
    </xf>
    <xf numFmtId="0" fontId="30" fillId="26" borderId="1" xfId="0" applyFont="1" applyFill="1" applyBorder="1" applyAlignment="1">
      <alignment vertical="center"/>
    </xf>
    <xf numFmtId="14" fontId="6" fillId="3" borderId="2" xfId="0" applyNumberFormat="1" applyFont="1" applyFill="1" applyBorder="1" applyAlignment="1">
      <alignment horizontal="center" vertical="center"/>
    </xf>
    <xf numFmtId="0" fontId="30" fillId="2" borderId="14" xfId="0" applyFont="1" applyFill="1" applyBorder="1" applyAlignment="1">
      <alignment horizontal="center" vertical="center" wrapText="1"/>
    </xf>
    <xf numFmtId="0" fontId="30" fillId="2" borderId="1" xfId="0" applyFont="1" applyFill="1" applyBorder="1" applyAlignment="1">
      <alignment horizontal="center" vertical="center" wrapText="1"/>
    </xf>
    <xf numFmtId="14" fontId="6" fillId="2" borderId="0" xfId="0" applyNumberFormat="1" applyFont="1" applyFill="1" applyBorder="1" applyAlignment="1">
      <alignment horizontal="center" vertical="center"/>
    </xf>
    <xf numFmtId="0" fontId="6" fillId="2" borderId="1" xfId="0" applyFont="1" applyFill="1" applyBorder="1" applyAlignment="1">
      <alignment horizontal="center" wrapText="1"/>
    </xf>
    <xf numFmtId="0" fontId="6" fillId="2" borderId="14" xfId="0" applyFont="1" applyFill="1" applyBorder="1" applyAlignment="1">
      <alignment horizontal="center" vertical="center"/>
    </xf>
    <xf numFmtId="0" fontId="6" fillId="2" borderId="0" xfId="0" applyFont="1" applyFill="1" applyAlignment="1">
      <alignment horizontal="center" vertical="center"/>
    </xf>
    <xf numFmtId="0" fontId="6" fillId="2" borderId="1" xfId="0" applyFont="1" applyFill="1" applyBorder="1"/>
    <xf numFmtId="0" fontId="6" fillId="2" borderId="14" xfId="0" applyFont="1" applyFill="1" applyBorder="1"/>
    <xf numFmtId="0" fontId="6" fillId="2" borderId="14" xfId="0" applyFont="1" applyFill="1" applyBorder="1" applyAlignment="1">
      <alignment horizontal="center" vertical="center" wrapText="1"/>
    </xf>
    <xf numFmtId="0" fontId="6" fillId="2" borderId="14" xfId="0" applyFont="1" applyFill="1" applyBorder="1" applyAlignment="1">
      <alignment vertical="center"/>
    </xf>
    <xf numFmtId="0" fontId="6" fillId="2" borderId="0" xfId="0" applyFont="1" applyFill="1" applyAlignment="1">
      <alignment horizontal="center" vertical="center" wrapText="1"/>
    </xf>
    <xf numFmtId="42" fontId="6" fillId="2" borderId="1" xfId="1" applyFont="1" applyFill="1" applyBorder="1" applyAlignment="1">
      <alignment vertical="center"/>
    </xf>
    <xf numFmtId="0" fontId="6" fillId="2" borderId="16" xfId="0" applyFont="1" applyFill="1" applyBorder="1" applyAlignment="1">
      <alignment horizontal="center" vertical="center"/>
    </xf>
    <xf numFmtId="14" fontId="6" fillId="2" borderId="1" xfId="0" applyNumberFormat="1" applyFont="1" applyFill="1" applyBorder="1" applyAlignment="1">
      <alignment vertical="center" wrapText="1"/>
    </xf>
    <xf numFmtId="14" fontId="6" fillId="2" borderId="1" xfId="0" applyNumberFormat="1" applyFont="1" applyFill="1" applyBorder="1" applyAlignment="1">
      <alignment vertical="center"/>
    </xf>
    <xf numFmtId="0" fontId="6" fillId="0" borderId="0" xfId="0" applyNumberFormat="1"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30" fillId="2" borderId="1" xfId="0" applyNumberFormat="1" applyFont="1" applyFill="1" applyBorder="1" applyAlignment="1">
      <alignment horizontal="center" vertical="center"/>
    </xf>
    <xf numFmtId="168" fontId="30" fillId="0" borderId="1" xfId="0" applyNumberFormat="1" applyFont="1" applyFill="1" applyBorder="1" applyAlignment="1">
      <alignment horizontal="center" vertical="center"/>
    </xf>
    <xf numFmtId="167" fontId="30" fillId="2"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1" xfId="0" applyFont="1" applyBorder="1" applyAlignment="1">
      <alignment horizontal="center"/>
    </xf>
    <xf numFmtId="0" fontId="32" fillId="26" borderId="12" xfId="0" applyFont="1" applyFill="1" applyBorder="1" applyAlignment="1">
      <alignment horizontal="center" vertical="center"/>
    </xf>
    <xf numFmtId="0" fontId="32" fillId="26" borderId="13" xfId="0" applyFont="1" applyFill="1" applyBorder="1" applyAlignment="1">
      <alignment horizontal="center" vertical="center"/>
    </xf>
  </cellXfs>
  <cellStyles count="131">
    <cellStyle name="20% - Énfasis1 2" xfId="2"/>
    <cellStyle name="20% - Énfasis1 2 2" xfId="3"/>
    <cellStyle name="20% - Énfasis1 2 2 2" xfId="4"/>
    <cellStyle name="20% - Énfasis1 2 3" xfId="5"/>
    <cellStyle name="20% - Énfasis1 2_CONSECUTIVOS" xfId="6"/>
    <cellStyle name="20% - Énfasis2 2" xfId="7"/>
    <cellStyle name="20% - Énfasis2 2 2" xfId="8"/>
    <cellStyle name="20% - Énfasis2 2 2 2" xfId="9"/>
    <cellStyle name="20% - Énfasis2 2 3" xfId="10"/>
    <cellStyle name="20% - Énfasis2 2_CONSECUTIVOS" xfId="11"/>
    <cellStyle name="20% - Énfasis3 2" xfId="12"/>
    <cellStyle name="20% - Énfasis3 2 2" xfId="13"/>
    <cellStyle name="20% - Énfasis3 2 2 2" xfId="14"/>
    <cellStyle name="20% - Énfasis3 2 3" xfId="15"/>
    <cellStyle name="20% - Énfasis3 2_CONSECUTIVOS" xfId="16"/>
    <cellStyle name="20% - Énfasis4 2" xfId="17"/>
    <cellStyle name="20% - Énfasis4 2 2" xfId="18"/>
    <cellStyle name="20% - Énfasis4 2 2 2" xfId="19"/>
    <cellStyle name="20% - Énfasis4 2 3" xfId="20"/>
    <cellStyle name="20% - Énfasis4 2_CONSECUTIVOS" xfId="21"/>
    <cellStyle name="20% - Énfasis5 2" xfId="22"/>
    <cellStyle name="20% - Énfasis5 2 2" xfId="23"/>
    <cellStyle name="20% - Énfasis5 2 2 2" xfId="24"/>
    <cellStyle name="20% - Énfasis5 2 3" xfId="25"/>
    <cellStyle name="20% - Énfasis5 2_CONSECUTIVOS" xfId="26"/>
    <cellStyle name="20% - Énfasis6 2" xfId="27"/>
    <cellStyle name="20% - Énfasis6 2 2" xfId="28"/>
    <cellStyle name="20% - Énfasis6 2 2 2" xfId="29"/>
    <cellStyle name="20% - Énfasis6 2 3" xfId="30"/>
    <cellStyle name="20% - Énfasis6 2_CONSECUTIVOS" xfId="31"/>
    <cellStyle name="40% - Énfasis1 2" xfId="32"/>
    <cellStyle name="40% - Énfasis1 2 2" xfId="33"/>
    <cellStyle name="40% - Énfasis1 2 2 2" xfId="34"/>
    <cellStyle name="40% - Énfasis1 2 3" xfId="35"/>
    <cellStyle name="40% - Énfasis1 2_CONSECUTIVOS" xfId="36"/>
    <cellStyle name="40% - Énfasis2 2" xfId="37"/>
    <cellStyle name="40% - Énfasis2 2 2" xfId="38"/>
    <cellStyle name="40% - Énfasis2 2 2 2" xfId="39"/>
    <cellStyle name="40% - Énfasis2 2 3" xfId="40"/>
    <cellStyle name="40% - Énfasis2 2_CONSECUTIVOS" xfId="41"/>
    <cellStyle name="40% - Énfasis3 2" xfId="42"/>
    <cellStyle name="40% - Énfasis3 2 2" xfId="43"/>
    <cellStyle name="40% - Énfasis3 2 2 2" xfId="44"/>
    <cellStyle name="40% - Énfasis3 2 3" xfId="45"/>
    <cellStyle name="40% - Énfasis3 2_CONSECUTIVOS" xfId="46"/>
    <cellStyle name="40% - Énfasis4 2" xfId="47"/>
    <cellStyle name="40% - Énfasis4 2 2" xfId="48"/>
    <cellStyle name="40% - Énfasis4 2 2 2" xfId="49"/>
    <cellStyle name="40% - Énfasis4 2 3" xfId="50"/>
    <cellStyle name="40% - Énfasis4 2_CONSECUTIVOS" xfId="51"/>
    <cellStyle name="40% - Énfasis5 2" xfId="52"/>
    <cellStyle name="40% - Énfasis5 2 2" xfId="53"/>
    <cellStyle name="40% - Énfasis5 2 2 2" xfId="54"/>
    <cellStyle name="40% - Énfasis5 2 3" xfId="55"/>
    <cellStyle name="40% - Énfasis5 2_CONSECUTIVOS" xfId="56"/>
    <cellStyle name="40% - Énfasis6 2" xfId="57"/>
    <cellStyle name="40% - Énfasis6 2 2" xfId="58"/>
    <cellStyle name="40% - Énfasis6 2 2 2" xfId="59"/>
    <cellStyle name="40% - Énfasis6 2 3" xfId="60"/>
    <cellStyle name="40% - Énfasis6 2_CONSECUTIVOS" xfId="61"/>
    <cellStyle name="60% - Énfasis1 2" xfId="62"/>
    <cellStyle name="60% - Énfasis1 2 2" xfId="63"/>
    <cellStyle name="60% - Énfasis2 2" xfId="64"/>
    <cellStyle name="60% - Énfasis2 2 2" xfId="65"/>
    <cellStyle name="60% - Énfasis3 2" xfId="66"/>
    <cellStyle name="60% - Énfasis3 2 2" xfId="67"/>
    <cellStyle name="60% - Énfasis4 2" xfId="68"/>
    <cellStyle name="60% - Énfasis4 2 2" xfId="69"/>
    <cellStyle name="60% - Énfasis5 2" xfId="70"/>
    <cellStyle name="60% - Énfasis5 2 2" xfId="71"/>
    <cellStyle name="60% - Énfasis6 2" xfId="72"/>
    <cellStyle name="60% - Énfasis6 2 2" xfId="73"/>
    <cellStyle name="Buena 2" xfId="74"/>
    <cellStyle name="Buena 2 2" xfId="75"/>
    <cellStyle name="Cálculo 2" xfId="76"/>
    <cellStyle name="Cálculo 2 2" xfId="77"/>
    <cellStyle name="Celda de comprobación 2" xfId="78"/>
    <cellStyle name="Celda de comprobación 2 2" xfId="79"/>
    <cellStyle name="Celda vinculada 2" xfId="80"/>
    <cellStyle name="Celda vinculada 2 2" xfId="81"/>
    <cellStyle name="Encabezado 4 2" xfId="82"/>
    <cellStyle name="Encabezado 4 2 2" xfId="83"/>
    <cellStyle name="Énfasis1 2" xfId="84"/>
    <cellStyle name="Énfasis1 2 2" xfId="85"/>
    <cellStyle name="Énfasis2 2" xfId="86"/>
    <cellStyle name="Énfasis2 2 2" xfId="87"/>
    <cellStyle name="Énfasis3 2" xfId="88"/>
    <cellStyle name="Énfasis3 2 2" xfId="89"/>
    <cellStyle name="Énfasis4 2" xfId="90"/>
    <cellStyle name="Énfasis4 2 2" xfId="91"/>
    <cellStyle name="Énfasis5 2" xfId="92"/>
    <cellStyle name="Énfasis5 2 2" xfId="93"/>
    <cellStyle name="Énfasis6 2" xfId="94"/>
    <cellStyle name="Énfasis6 2 2" xfId="95"/>
    <cellStyle name="Entrada 2" xfId="96"/>
    <cellStyle name="Entrada 2 2" xfId="97"/>
    <cellStyle name="Entrada 2 2 2" xfId="98"/>
    <cellStyle name="Entrada 2 3" xfId="99"/>
    <cellStyle name="Entrada 2_CONSECUTIVOS" xfId="100"/>
    <cellStyle name="Incorrecto 2" xfId="101"/>
    <cellStyle name="Incorrecto 2 2" xfId="102"/>
    <cellStyle name="Millares 2" xfId="129"/>
    <cellStyle name="Moneda [0]" xfId="1" builtinId="7"/>
    <cellStyle name="Moneda 2" xfId="130"/>
    <cellStyle name="Neutral 2" xfId="103"/>
    <cellStyle name="Neutral 2 2" xfId="104"/>
    <cellStyle name="Normal" xfId="0" builtinId="0"/>
    <cellStyle name="Notas 2" xfId="105"/>
    <cellStyle name="Notas 2 2" xfId="106"/>
    <cellStyle name="Notas 2 2 2" xfId="107"/>
    <cellStyle name="Notas 2 3" xfId="108"/>
    <cellStyle name="Notas 2_CONSECUTIVOS" xfId="109"/>
    <cellStyle name="Salida 2" xfId="110"/>
    <cellStyle name="Salida 2 2" xfId="111"/>
    <cellStyle name="Texto de advertencia 2" xfId="112"/>
    <cellStyle name="Texto de advertencia 2 2" xfId="113"/>
    <cellStyle name="Texto de advertencia 2 2 2" xfId="114"/>
    <cellStyle name="Texto de advertencia 2 3" xfId="115"/>
    <cellStyle name="Texto de advertencia 2_CONSECUTIVOS" xfId="116"/>
    <cellStyle name="Texto explicativo 2" xfId="117"/>
    <cellStyle name="Texto explicativo 2 2" xfId="118"/>
    <cellStyle name="Título 1 2" xfId="119"/>
    <cellStyle name="Título 1 2 2" xfId="120"/>
    <cellStyle name="Título 2 2" xfId="121"/>
    <cellStyle name="Título 2 2 2" xfId="122"/>
    <cellStyle name="Título 3 2" xfId="123"/>
    <cellStyle name="Título 3 2 2" xfId="124"/>
    <cellStyle name="Título 4" xfId="125"/>
    <cellStyle name="Título 4 2" xfId="126"/>
    <cellStyle name="Total 2" xfId="127"/>
    <cellStyle name="Total 2 2" xfId="128"/>
  </cellStyles>
  <dxfs count="0"/>
  <tableStyles count="0" defaultTableStyle="TableStyleMedium2" defaultPivotStyle="PivotStyleLight16"/>
  <colors>
    <mruColors>
      <color rgb="FFFF00FF"/>
      <color rgb="FFFFCC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10</v>
      </c>
      <c r="B1" s="6"/>
    </row>
    <row r="2" spans="1:3" ht="18.75" x14ac:dyDescent="0.3">
      <c r="A2" s="2" t="s">
        <v>9</v>
      </c>
      <c r="B2" s="11" t="e">
        <f>VLOOKUP($B$1,#REF!,3,0)</f>
        <v>#REF!</v>
      </c>
    </row>
    <row r="3" spans="1:3" ht="18.75" x14ac:dyDescent="0.3">
      <c r="A3" s="2" t="s">
        <v>17</v>
      </c>
      <c r="B3" s="11" t="e">
        <f>VLOOKUP($B$1,#REF!,10,0)</f>
        <v>#REF!</v>
      </c>
    </row>
    <row r="4" spans="1:3" ht="18.75" x14ac:dyDescent="0.3">
      <c r="A4" s="2" t="s">
        <v>25</v>
      </c>
      <c r="B4" s="11" t="e">
        <f>VLOOKUP($B$1,#REF!,9,0)</f>
        <v>#REF!</v>
      </c>
      <c r="C4" s="7"/>
    </row>
    <row r="5" spans="1:3" ht="18.75" x14ac:dyDescent="0.3">
      <c r="A5" s="2" t="s">
        <v>11</v>
      </c>
      <c r="B5" s="15" t="e">
        <f>VLOOKUP($B$1,#REF!,20,0)</f>
        <v>#REF!</v>
      </c>
      <c r="C5" s="12"/>
    </row>
    <row r="6" spans="1:3" ht="18.75" x14ac:dyDescent="0.3">
      <c r="A6" s="2" t="s">
        <v>12</v>
      </c>
      <c r="B6" s="13" t="e">
        <f>VLOOKUP($B$1,#REF!,21,0)</f>
        <v>#REF!</v>
      </c>
    </row>
    <row r="7" spans="1:3" ht="18.75" x14ac:dyDescent="0.3">
      <c r="A7" s="2" t="s">
        <v>13</v>
      </c>
      <c r="B7" s="15" t="e">
        <f>VLOOKUP($B$1,#REF!,27,0)</f>
        <v>#REF!</v>
      </c>
      <c r="C7" s="1"/>
    </row>
    <row r="8" spans="1:3" ht="18.75" x14ac:dyDescent="0.3">
      <c r="A8" s="2" t="s">
        <v>14</v>
      </c>
      <c r="B8" s="15" t="e">
        <f>VLOOKUP($B$1,#REF!,28,0)</f>
        <v>#REF!</v>
      </c>
      <c r="C8" s="1"/>
    </row>
    <row r="9" spans="1:3" ht="18.75" x14ac:dyDescent="0.3">
      <c r="A9" s="2" t="s">
        <v>15</v>
      </c>
      <c r="B9" s="13" t="e">
        <f>VLOOKUP($B$1,#REF!,29,0)</f>
        <v>#REF!</v>
      </c>
    </row>
    <row r="10" spans="1:3" ht="18.75" x14ac:dyDescent="0.3">
      <c r="A10" s="2" t="s">
        <v>8</v>
      </c>
      <c r="B10" s="17" t="e">
        <f>VLOOKUP($B$1,#REF!,30,0)</f>
        <v>#REF!</v>
      </c>
      <c r="C10" s="16"/>
    </row>
    <row r="11" spans="1:3" ht="18.75" x14ac:dyDescent="0.3">
      <c r="A11" s="2" t="s">
        <v>16</v>
      </c>
      <c r="B11" s="14" t="e">
        <f>VLOOKUP($B$1,#REF!,31,0)</f>
        <v>#REF!</v>
      </c>
    </row>
    <row r="12" spans="1:3" ht="18.75" x14ac:dyDescent="0.3">
      <c r="A12" s="4" t="s">
        <v>24</v>
      </c>
      <c r="B12" s="14"/>
    </row>
    <row r="19" spans="1:6" x14ac:dyDescent="0.25">
      <c r="A19" s="120" t="s">
        <v>23</v>
      </c>
      <c r="B19" s="120"/>
      <c r="C19" s="120"/>
      <c r="D19" s="120"/>
      <c r="E19" s="120"/>
      <c r="F19" s="120"/>
    </row>
    <row r="20" spans="1:6" ht="74.25" customHeight="1" x14ac:dyDescent="0.25">
      <c r="A20" s="8" t="s">
        <v>18</v>
      </c>
      <c r="B20" s="8" t="s">
        <v>4</v>
      </c>
      <c r="C20" s="10" t="s">
        <v>19</v>
      </c>
      <c r="D20" s="10" t="s">
        <v>21</v>
      </c>
      <c r="E20" s="10" t="s">
        <v>22</v>
      </c>
      <c r="F20" s="10" t="s">
        <v>20</v>
      </c>
    </row>
    <row r="21" spans="1:6" x14ac:dyDescent="0.25">
      <c r="A21" s="6"/>
      <c r="B21" s="18"/>
      <c r="C21" s="6"/>
      <c r="D21" s="6"/>
      <c r="E21" s="6"/>
      <c r="F21" s="6"/>
    </row>
    <row r="22" spans="1:6" x14ac:dyDescent="0.25">
      <c r="A22" s="6"/>
      <c r="B22" s="18"/>
      <c r="C22" s="6"/>
      <c r="D22" s="6"/>
      <c r="E22" s="6"/>
      <c r="F22" s="6"/>
    </row>
    <row r="23" spans="1:6" x14ac:dyDescent="0.25">
      <c r="A23" s="6"/>
      <c r="B23" s="18"/>
      <c r="C23" s="6"/>
      <c r="D23" s="6"/>
      <c r="E23" s="6"/>
      <c r="F23" s="6"/>
    </row>
    <row r="24" spans="1:6" x14ac:dyDescent="0.25">
      <c r="A24" s="6"/>
      <c r="B24" s="18"/>
      <c r="C24" s="6"/>
      <c r="D24" s="6"/>
      <c r="E24" s="6"/>
      <c r="F24" s="6"/>
    </row>
    <row r="25" spans="1:6" x14ac:dyDescent="0.25">
      <c r="A25" s="6"/>
      <c r="B25" s="18"/>
      <c r="C25" s="6"/>
      <c r="D25" s="6"/>
      <c r="E25" s="6"/>
      <c r="F25" s="6"/>
    </row>
    <row r="26" spans="1:6" x14ac:dyDescent="0.25">
      <c r="A26" s="6"/>
      <c r="B26" s="18"/>
      <c r="C26" s="6"/>
      <c r="D26" s="6"/>
      <c r="E26" s="6"/>
      <c r="F26" s="6"/>
    </row>
    <row r="27" spans="1:6" x14ac:dyDescent="0.25">
      <c r="A27" s="6"/>
      <c r="B27" s="18"/>
      <c r="C27" s="6"/>
      <c r="D27" s="6"/>
      <c r="E27" s="6"/>
      <c r="F27" s="6"/>
    </row>
    <row r="28" spans="1:6" x14ac:dyDescent="0.25">
      <c r="A28" s="19"/>
      <c r="B28" s="18"/>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2"/>
  <sheetViews>
    <sheetView tabSelected="1" workbookViewId="0">
      <pane xSplit="1" topLeftCell="H1" activePane="topRight" state="frozen"/>
      <selection activeCell="A289" sqref="A289"/>
      <selection pane="topRight" activeCell="E2" sqref="E2"/>
    </sheetView>
  </sheetViews>
  <sheetFormatPr baseColWidth="10" defaultRowHeight="15" x14ac:dyDescent="0.25"/>
  <cols>
    <col min="1" max="1" width="12" style="21" customWidth="1"/>
    <col min="2" max="2" width="21.42578125" style="21" customWidth="1"/>
    <col min="3" max="3" width="49.28515625" style="21" customWidth="1"/>
    <col min="4" max="4" width="15.140625" style="21" customWidth="1"/>
    <col min="5" max="5" width="62.42578125" style="21" customWidth="1"/>
    <col min="6" max="6" width="15.42578125" style="23" customWidth="1"/>
    <col min="7" max="7" width="13.85546875" style="23" customWidth="1"/>
    <col min="8" max="8" width="12.28515625" style="21" customWidth="1"/>
    <col min="9" max="9" width="15" style="21" customWidth="1"/>
    <col min="10" max="10" width="11.42578125" style="21"/>
    <col min="11" max="11" width="10.7109375" style="21" bestFit="1" customWidth="1"/>
    <col min="12" max="12" width="14.42578125" style="21" customWidth="1"/>
    <col min="13" max="13" width="11.42578125" style="21"/>
    <col min="14" max="14" width="14.7109375" style="21" bestFit="1" customWidth="1"/>
    <col min="15" max="26" width="11.42578125" style="21" customWidth="1"/>
    <col min="27" max="16384" width="11.42578125" style="21"/>
  </cols>
  <sheetData>
    <row r="1" spans="1:27" ht="68.25" customHeight="1" x14ac:dyDescent="0.25">
      <c r="A1" s="121" t="s">
        <v>1018</v>
      </c>
      <c r="B1" s="122"/>
      <c r="C1" s="122"/>
      <c r="D1" s="122"/>
      <c r="E1" s="122"/>
      <c r="F1" s="122"/>
      <c r="G1" s="122"/>
      <c r="H1" s="122"/>
      <c r="I1" s="122"/>
      <c r="J1" s="122"/>
      <c r="K1" s="122"/>
      <c r="L1" s="122"/>
      <c r="M1" s="122"/>
      <c r="N1" s="93" t="s">
        <v>761</v>
      </c>
      <c r="O1" s="56"/>
      <c r="P1" s="56"/>
      <c r="Q1" s="56"/>
      <c r="R1" s="56"/>
      <c r="S1" s="56"/>
      <c r="T1" s="56"/>
      <c r="U1" s="56"/>
      <c r="V1" s="56"/>
      <c r="W1" s="56"/>
      <c r="X1" s="56"/>
      <c r="Y1" s="56"/>
      <c r="Z1" s="56"/>
      <c r="AA1" s="55"/>
    </row>
    <row r="2" spans="1:27" ht="90" x14ac:dyDescent="0.25">
      <c r="A2" s="118" t="s">
        <v>0</v>
      </c>
      <c r="B2" s="118" t="s">
        <v>5</v>
      </c>
      <c r="C2" s="118" t="s">
        <v>1</v>
      </c>
      <c r="D2" s="118" t="s">
        <v>6</v>
      </c>
      <c r="E2" s="118" t="s">
        <v>27</v>
      </c>
      <c r="F2" s="118" t="s">
        <v>28</v>
      </c>
      <c r="G2" s="118" t="s">
        <v>7</v>
      </c>
      <c r="H2" s="118" t="s">
        <v>26</v>
      </c>
      <c r="I2" s="118" t="s">
        <v>31</v>
      </c>
      <c r="J2" s="118" t="s">
        <v>30</v>
      </c>
      <c r="K2" s="118" t="s">
        <v>2</v>
      </c>
      <c r="L2" s="118" t="s">
        <v>3</v>
      </c>
      <c r="M2" s="119" t="s">
        <v>29</v>
      </c>
      <c r="N2" s="94">
        <v>43190</v>
      </c>
      <c r="O2" s="55"/>
      <c r="P2" s="55"/>
      <c r="Q2" s="55"/>
      <c r="R2" s="55"/>
      <c r="S2" s="55"/>
      <c r="T2" s="55"/>
      <c r="U2" s="55"/>
      <c r="V2" s="55"/>
      <c r="W2" s="55"/>
      <c r="X2" s="55"/>
      <c r="Y2" s="55"/>
      <c r="Z2" s="55"/>
      <c r="AA2" s="55"/>
    </row>
    <row r="3" spans="1:27" s="23" customFormat="1" ht="99.75" customHeight="1" x14ac:dyDescent="0.25">
      <c r="A3" s="71" t="s">
        <v>993</v>
      </c>
      <c r="B3" s="22" t="s">
        <v>896</v>
      </c>
      <c r="C3" s="57" t="s">
        <v>994</v>
      </c>
      <c r="D3" s="58" t="s">
        <v>995</v>
      </c>
      <c r="E3" s="59" t="s">
        <v>992</v>
      </c>
      <c r="F3" s="60">
        <v>42331</v>
      </c>
      <c r="G3" s="61">
        <v>21084622326</v>
      </c>
      <c r="H3" s="22" t="s">
        <v>997</v>
      </c>
      <c r="I3" s="22" t="s">
        <v>996</v>
      </c>
      <c r="J3" s="95"/>
      <c r="K3" s="60">
        <v>42419</v>
      </c>
      <c r="L3" s="60">
        <v>43268</v>
      </c>
      <c r="M3" s="96" t="str">
        <f>IF((ROUND((($N$2-$K3)/(EDATE($L3,0)-$K3)*100),2))&gt;100,"100%",CONCATENATE((ROUND((($N$2-$K3)/(EDATE($L3,0)-$K3)*100),0)),"%"))</f>
        <v>91%</v>
      </c>
      <c r="N3" s="97"/>
      <c r="O3" s="62"/>
      <c r="P3" s="62"/>
      <c r="Q3" s="62"/>
      <c r="R3" s="62"/>
      <c r="S3" s="62"/>
      <c r="T3" s="62"/>
      <c r="U3" s="62"/>
      <c r="V3" s="62"/>
      <c r="W3" s="62"/>
      <c r="X3" s="62"/>
      <c r="Y3" s="62"/>
      <c r="Z3" s="62"/>
      <c r="AA3" s="62"/>
    </row>
    <row r="4" spans="1:27" s="23" customFormat="1" ht="60" x14ac:dyDescent="0.2">
      <c r="A4" s="63" t="s">
        <v>762</v>
      </c>
      <c r="B4" s="20" t="s">
        <v>763</v>
      </c>
      <c r="C4" s="20" t="s">
        <v>764</v>
      </c>
      <c r="D4" s="58" t="s">
        <v>765</v>
      </c>
      <c r="E4" s="64" t="s">
        <v>766</v>
      </c>
      <c r="F4" s="60">
        <v>42752</v>
      </c>
      <c r="G4" s="65">
        <v>684964000</v>
      </c>
      <c r="H4" s="20" t="s">
        <v>767</v>
      </c>
      <c r="I4" s="98" t="s">
        <v>768</v>
      </c>
      <c r="J4" s="99"/>
      <c r="K4" s="60">
        <v>42752</v>
      </c>
      <c r="L4" s="66">
        <v>43159</v>
      </c>
      <c r="M4" s="96" t="str">
        <f t="shared" ref="M4:M49" si="0">IF((ROUND((($N$2-$K4)/(EDATE($L4,0)-$K4)*100),2))&gt;100,"100%",CONCATENATE((ROUND((($N$2-$K4)/(EDATE($L4,0)-$K4)*100),0)),"%"))</f>
        <v>100%</v>
      </c>
      <c r="N4" s="100"/>
    </row>
    <row r="5" spans="1:27" s="23" customFormat="1" ht="60" x14ac:dyDescent="0.25">
      <c r="A5" s="67" t="s">
        <v>769</v>
      </c>
      <c r="B5" s="20" t="s">
        <v>770</v>
      </c>
      <c r="C5" s="22" t="s">
        <v>251</v>
      </c>
      <c r="D5" s="58" t="s">
        <v>625</v>
      </c>
      <c r="E5" s="40" t="s">
        <v>771</v>
      </c>
      <c r="F5" s="68">
        <v>42755</v>
      </c>
      <c r="G5" s="69">
        <v>55000000</v>
      </c>
      <c r="H5" s="22" t="s">
        <v>577</v>
      </c>
      <c r="I5" s="22" t="s">
        <v>772</v>
      </c>
      <c r="J5" s="99"/>
      <c r="K5" s="60">
        <v>42758</v>
      </c>
      <c r="L5" s="66">
        <v>43115</v>
      </c>
      <c r="M5" s="96" t="str">
        <f t="shared" si="0"/>
        <v>100%</v>
      </c>
      <c r="N5" s="100"/>
    </row>
    <row r="6" spans="1:27" s="23" customFormat="1" ht="60" x14ac:dyDescent="0.25">
      <c r="A6" s="70" t="s">
        <v>773</v>
      </c>
      <c r="B6" s="20" t="s">
        <v>770</v>
      </c>
      <c r="C6" s="22" t="s">
        <v>774</v>
      </c>
      <c r="D6" s="58" t="s">
        <v>775</v>
      </c>
      <c r="E6" s="71" t="s">
        <v>776</v>
      </c>
      <c r="F6" s="68">
        <v>42759</v>
      </c>
      <c r="G6" s="69">
        <v>55000000</v>
      </c>
      <c r="H6" s="25" t="s">
        <v>577</v>
      </c>
      <c r="I6" s="22" t="s">
        <v>971</v>
      </c>
      <c r="J6" s="99"/>
      <c r="K6" s="60">
        <v>42760</v>
      </c>
      <c r="L6" s="66">
        <v>43356</v>
      </c>
      <c r="M6" s="96" t="str">
        <f t="shared" si="0"/>
        <v>72%</v>
      </c>
      <c r="N6" s="100"/>
    </row>
    <row r="7" spans="1:27" s="23" customFormat="1" ht="48" x14ac:dyDescent="0.25">
      <c r="A7" s="70" t="s">
        <v>777</v>
      </c>
      <c r="B7" s="20" t="s">
        <v>778</v>
      </c>
      <c r="C7" s="22" t="s">
        <v>779</v>
      </c>
      <c r="D7" s="58" t="s">
        <v>780</v>
      </c>
      <c r="E7" s="71" t="s">
        <v>781</v>
      </c>
      <c r="F7" s="68">
        <v>42759</v>
      </c>
      <c r="G7" s="25">
        <v>0</v>
      </c>
      <c r="H7" s="25" t="s">
        <v>782</v>
      </c>
      <c r="I7" s="25"/>
      <c r="J7" s="99"/>
      <c r="K7" s="60">
        <v>42759</v>
      </c>
      <c r="L7" s="66">
        <v>44584</v>
      </c>
      <c r="M7" s="96" t="str">
        <f t="shared" si="0"/>
        <v>24%</v>
      </c>
      <c r="N7" s="100"/>
    </row>
    <row r="8" spans="1:27" s="23" customFormat="1" ht="60" x14ac:dyDescent="0.25">
      <c r="A8" s="63" t="s">
        <v>783</v>
      </c>
      <c r="B8" s="20" t="s">
        <v>784</v>
      </c>
      <c r="C8" s="20" t="s">
        <v>785</v>
      </c>
      <c r="D8" s="58" t="s">
        <v>780</v>
      </c>
      <c r="E8" s="64" t="s">
        <v>786</v>
      </c>
      <c r="F8" s="60">
        <v>42762</v>
      </c>
      <c r="G8" s="65">
        <v>570652500</v>
      </c>
      <c r="H8" s="58" t="s">
        <v>787</v>
      </c>
      <c r="I8" s="22" t="s">
        <v>788</v>
      </c>
      <c r="J8" s="99"/>
      <c r="K8" s="60">
        <v>42766</v>
      </c>
      <c r="L8" s="66">
        <v>43260</v>
      </c>
      <c r="M8" s="96" t="str">
        <f t="shared" si="0"/>
        <v>86%</v>
      </c>
      <c r="N8" s="100"/>
    </row>
    <row r="9" spans="1:27" s="23" customFormat="1" ht="144.75" customHeight="1" x14ac:dyDescent="0.25">
      <c r="A9" s="63" t="s">
        <v>789</v>
      </c>
      <c r="B9" s="20" t="s">
        <v>790</v>
      </c>
      <c r="C9" s="20" t="s">
        <v>791</v>
      </c>
      <c r="D9" s="58" t="s">
        <v>792</v>
      </c>
      <c r="E9" s="64" t="s">
        <v>793</v>
      </c>
      <c r="F9" s="60">
        <v>42767</v>
      </c>
      <c r="G9" s="65">
        <v>1291099</v>
      </c>
      <c r="H9" s="20" t="s">
        <v>794</v>
      </c>
      <c r="I9" s="22" t="s">
        <v>972</v>
      </c>
      <c r="J9" s="99"/>
      <c r="K9" s="60">
        <v>42767</v>
      </c>
      <c r="L9" s="66">
        <v>43281</v>
      </c>
      <c r="M9" s="96" t="str">
        <f t="shared" si="0"/>
        <v>82%</v>
      </c>
      <c r="N9" s="100"/>
    </row>
    <row r="10" spans="1:27" s="23" customFormat="1" ht="60" x14ac:dyDescent="0.25">
      <c r="A10" s="24" t="s">
        <v>795</v>
      </c>
      <c r="B10" s="20" t="s">
        <v>790</v>
      </c>
      <c r="C10" s="22" t="s">
        <v>796</v>
      </c>
      <c r="D10" s="58" t="s">
        <v>797</v>
      </c>
      <c r="E10" s="71" t="s">
        <v>798</v>
      </c>
      <c r="F10" s="68">
        <v>42767</v>
      </c>
      <c r="G10" s="69">
        <v>12690000</v>
      </c>
      <c r="H10" s="22" t="s">
        <v>799</v>
      </c>
      <c r="I10" s="25"/>
      <c r="J10" s="99"/>
      <c r="K10" s="60">
        <v>42767</v>
      </c>
      <c r="L10" s="66">
        <v>43131</v>
      </c>
      <c r="M10" s="96" t="str">
        <f t="shared" si="0"/>
        <v>100%</v>
      </c>
      <c r="N10" s="100"/>
    </row>
    <row r="11" spans="1:27" s="23" customFormat="1" ht="60" x14ac:dyDescent="0.25">
      <c r="A11" s="63" t="s">
        <v>800</v>
      </c>
      <c r="B11" s="20" t="s">
        <v>801</v>
      </c>
      <c r="C11" s="20" t="s">
        <v>779</v>
      </c>
      <c r="D11" s="58" t="s">
        <v>780</v>
      </c>
      <c r="E11" s="64" t="s">
        <v>802</v>
      </c>
      <c r="F11" s="60">
        <v>42773</v>
      </c>
      <c r="G11" s="65">
        <v>0</v>
      </c>
      <c r="H11" s="20" t="s">
        <v>803</v>
      </c>
      <c r="I11" s="22" t="s">
        <v>804</v>
      </c>
      <c r="J11" s="99"/>
      <c r="K11" s="60">
        <v>42773</v>
      </c>
      <c r="L11" s="66">
        <v>43465</v>
      </c>
      <c r="M11" s="96" t="str">
        <f t="shared" si="0"/>
        <v>60%</v>
      </c>
      <c r="N11" s="100"/>
    </row>
    <row r="12" spans="1:27" s="23" customFormat="1" ht="96" x14ac:dyDescent="0.25">
      <c r="A12" s="72" t="s">
        <v>805</v>
      </c>
      <c r="B12" s="20" t="s">
        <v>790</v>
      </c>
      <c r="C12" s="20" t="s">
        <v>806</v>
      </c>
      <c r="D12" s="58" t="s">
        <v>807</v>
      </c>
      <c r="E12" s="73" t="s">
        <v>808</v>
      </c>
      <c r="F12" s="60">
        <v>42773</v>
      </c>
      <c r="G12" s="65">
        <v>0</v>
      </c>
      <c r="H12" s="58" t="s">
        <v>782</v>
      </c>
      <c r="I12" s="25"/>
      <c r="J12" s="99"/>
      <c r="K12" s="60">
        <v>42773</v>
      </c>
      <c r="L12" s="66">
        <v>44598</v>
      </c>
      <c r="M12" s="96" t="str">
        <f t="shared" si="0"/>
        <v>23%</v>
      </c>
      <c r="N12" s="100"/>
    </row>
    <row r="13" spans="1:27" s="23" customFormat="1" ht="48" x14ac:dyDescent="0.2">
      <c r="A13" s="63" t="s">
        <v>809</v>
      </c>
      <c r="B13" s="20" t="s">
        <v>790</v>
      </c>
      <c r="C13" s="20" t="s">
        <v>810</v>
      </c>
      <c r="D13" s="58" t="s">
        <v>811</v>
      </c>
      <c r="E13" s="64" t="s">
        <v>812</v>
      </c>
      <c r="F13" s="60">
        <v>42789</v>
      </c>
      <c r="G13" s="65">
        <v>0</v>
      </c>
      <c r="H13" s="20" t="s">
        <v>782</v>
      </c>
      <c r="I13" s="101"/>
      <c r="J13" s="102"/>
      <c r="K13" s="60">
        <v>42795</v>
      </c>
      <c r="L13" s="66">
        <v>44621</v>
      </c>
      <c r="M13" s="96" t="str">
        <f t="shared" si="0"/>
        <v>22%</v>
      </c>
      <c r="N13" s="100"/>
    </row>
    <row r="14" spans="1:27" s="23" customFormat="1" ht="48" x14ac:dyDescent="0.2">
      <c r="A14" s="63" t="s">
        <v>813</v>
      </c>
      <c r="B14" s="20" t="s">
        <v>790</v>
      </c>
      <c r="C14" s="20" t="s">
        <v>810</v>
      </c>
      <c r="D14" s="74" t="s">
        <v>811</v>
      </c>
      <c r="E14" s="64" t="s">
        <v>814</v>
      </c>
      <c r="F14" s="60">
        <v>42789</v>
      </c>
      <c r="G14" s="65">
        <v>0</v>
      </c>
      <c r="H14" s="20" t="s">
        <v>572</v>
      </c>
      <c r="I14" s="22" t="s">
        <v>985</v>
      </c>
      <c r="J14" s="102"/>
      <c r="K14" s="60">
        <v>42794</v>
      </c>
      <c r="L14" s="66">
        <v>43312</v>
      </c>
      <c r="M14" s="96" t="str">
        <f t="shared" si="0"/>
        <v>76%</v>
      </c>
      <c r="N14" s="100"/>
    </row>
    <row r="15" spans="1:27" s="23" customFormat="1" ht="96" x14ac:dyDescent="0.2">
      <c r="A15" s="63" t="s">
        <v>815</v>
      </c>
      <c r="B15" s="20" t="s">
        <v>790</v>
      </c>
      <c r="C15" s="20" t="s">
        <v>816</v>
      </c>
      <c r="D15" s="58" t="s">
        <v>817</v>
      </c>
      <c r="E15" s="64" t="s">
        <v>818</v>
      </c>
      <c r="F15" s="60">
        <v>42789</v>
      </c>
      <c r="G15" s="65">
        <v>10000000</v>
      </c>
      <c r="H15" s="20" t="s">
        <v>819</v>
      </c>
      <c r="I15" s="98" t="s">
        <v>820</v>
      </c>
      <c r="J15" s="99"/>
      <c r="K15" s="60">
        <v>42795</v>
      </c>
      <c r="L15" s="66">
        <v>43159</v>
      </c>
      <c r="M15" s="96" t="str">
        <f t="shared" si="0"/>
        <v>100%</v>
      </c>
      <c r="N15" s="100"/>
    </row>
    <row r="16" spans="1:27" s="23" customFormat="1" ht="48" x14ac:dyDescent="0.2">
      <c r="A16" s="63" t="s">
        <v>981</v>
      </c>
      <c r="B16" s="75" t="s">
        <v>850</v>
      </c>
      <c r="C16" s="20" t="s">
        <v>982</v>
      </c>
      <c r="D16" s="75" t="s">
        <v>954</v>
      </c>
      <c r="E16" s="64" t="s">
        <v>983</v>
      </c>
      <c r="F16" s="60">
        <v>42790</v>
      </c>
      <c r="G16" s="65">
        <v>931066908</v>
      </c>
      <c r="H16" s="20" t="s">
        <v>577</v>
      </c>
      <c r="I16" s="98" t="s">
        <v>984</v>
      </c>
      <c r="J16" s="102"/>
      <c r="K16" s="76">
        <v>42795</v>
      </c>
      <c r="L16" s="66">
        <v>43260</v>
      </c>
      <c r="M16" s="96" t="str">
        <f t="shared" si="0"/>
        <v>85%</v>
      </c>
      <c r="N16" s="100"/>
    </row>
    <row r="17" spans="1:14" s="23" customFormat="1" ht="48" x14ac:dyDescent="0.25">
      <c r="A17" s="63" t="s">
        <v>821</v>
      </c>
      <c r="B17" s="20" t="s">
        <v>784</v>
      </c>
      <c r="C17" s="20" t="s">
        <v>822</v>
      </c>
      <c r="D17" s="75" t="s">
        <v>823</v>
      </c>
      <c r="E17" s="64" t="s">
        <v>824</v>
      </c>
      <c r="F17" s="60">
        <v>42793</v>
      </c>
      <c r="G17" s="65">
        <v>6864521736</v>
      </c>
      <c r="H17" s="20" t="s">
        <v>579</v>
      </c>
      <c r="I17" s="22" t="s">
        <v>960</v>
      </c>
      <c r="J17" s="103"/>
      <c r="K17" s="76">
        <v>42795</v>
      </c>
      <c r="L17" s="66">
        <v>43205</v>
      </c>
      <c r="M17" s="96" t="str">
        <f t="shared" si="0"/>
        <v>96%</v>
      </c>
      <c r="N17" s="100"/>
    </row>
    <row r="18" spans="1:14" s="23" customFormat="1" ht="60" x14ac:dyDescent="0.25">
      <c r="A18" s="63" t="s">
        <v>825</v>
      </c>
      <c r="B18" s="20" t="s">
        <v>790</v>
      </c>
      <c r="C18" s="20" t="s">
        <v>826</v>
      </c>
      <c r="D18" s="20" t="s">
        <v>827</v>
      </c>
      <c r="E18" s="77" t="s">
        <v>828</v>
      </c>
      <c r="F18" s="60">
        <v>42794</v>
      </c>
      <c r="G18" s="65">
        <v>2311875616</v>
      </c>
      <c r="H18" s="20" t="s">
        <v>579</v>
      </c>
      <c r="I18" s="22" t="s">
        <v>998</v>
      </c>
      <c r="J18" s="104"/>
      <c r="K18" s="60">
        <v>42795</v>
      </c>
      <c r="L18" s="66">
        <v>43220</v>
      </c>
      <c r="M18" s="96" t="str">
        <f t="shared" si="0"/>
        <v>93%</v>
      </c>
      <c r="N18" s="105"/>
    </row>
    <row r="19" spans="1:14" s="23" customFormat="1" ht="72" x14ac:dyDescent="0.25">
      <c r="A19" s="63" t="s">
        <v>829</v>
      </c>
      <c r="B19" s="78" t="s">
        <v>830</v>
      </c>
      <c r="C19" s="20" t="s">
        <v>831</v>
      </c>
      <c r="D19" s="74" t="s">
        <v>832</v>
      </c>
      <c r="E19" s="64" t="s">
        <v>833</v>
      </c>
      <c r="F19" s="60">
        <v>42794</v>
      </c>
      <c r="G19" s="65">
        <v>27500000</v>
      </c>
      <c r="H19" s="20" t="s">
        <v>579</v>
      </c>
      <c r="I19" s="22" t="s">
        <v>999</v>
      </c>
      <c r="J19" s="99"/>
      <c r="K19" s="60">
        <v>42795</v>
      </c>
      <c r="L19" s="66">
        <v>43146</v>
      </c>
      <c r="M19" s="96" t="str">
        <f t="shared" si="0"/>
        <v>100%</v>
      </c>
      <c r="N19" s="105"/>
    </row>
    <row r="20" spans="1:14" s="23" customFormat="1" ht="60" x14ac:dyDescent="0.2">
      <c r="A20" s="63" t="s">
        <v>986</v>
      </c>
      <c r="B20" s="58" t="s">
        <v>856</v>
      </c>
      <c r="C20" s="20" t="s">
        <v>987</v>
      </c>
      <c r="D20" s="58" t="s">
        <v>988</v>
      </c>
      <c r="E20" s="64" t="s">
        <v>989</v>
      </c>
      <c r="F20" s="60">
        <v>42795</v>
      </c>
      <c r="G20" s="65">
        <v>431578966</v>
      </c>
      <c r="H20" s="20" t="s">
        <v>579</v>
      </c>
      <c r="I20" s="98" t="s">
        <v>990</v>
      </c>
      <c r="J20" s="102"/>
      <c r="K20" s="76">
        <v>42795</v>
      </c>
      <c r="L20" s="66">
        <v>43220</v>
      </c>
      <c r="M20" s="96" t="str">
        <f t="shared" si="0"/>
        <v>93%</v>
      </c>
      <c r="N20" s="100"/>
    </row>
    <row r="21" spans="1:14" s="23" customFormat="1" ht="60" x14ac:dyDescent="0.2">
      <c r="A21" s="63" t="s">
        <v>834</v>
      </c>
      <c r="B21" s="20" t="s">
        <v>790</v>
      </c>
      <c r="C21" s="20" t="s">
        <v>835</v>
      </c>
      <c r="D21" s="58" t="s">
        <v>836</v>
      </c>
      <c r="E21" s="64" t="s">
        <v>837</v>
      </c>
      <c r="F21" s="60">
        <v>42807</v>
      </c>
      <c r="G21" s="65">
        <v>12355249</v>
      </c>
      <c r="H21" s="20" t="s">
        <v>572</v>
      </c>
      <c r="I21" s="98" t="s">
        <v>1000</v>
      </c>
      <c r="J21" s="102"/>
      <c r="K21" s="60">
        <v>42807</v>
      </c>
      <c r="L21" s="66">
        <v>43324</v>
      </c>
      <c r="M21" s="96" t="str">
        <f t="shared" si="0"/>
        <v>74%</v>
      </c>
      <c r="N21" s="105"/>
    </row>
    <row r="22" spans="1:14" s="23" customFormat="1" ht="60" x14ac:dyDescent="0.2">
      <c r="A22" s="63" t="s">
        <v>838</v>
      </c>
      <c r="B22" s="20" t="s">
        <v>763</v>
      </c>
      <c r="C22" s="20" t="s">
        <v>355</v>
      </c>
      <c r="D22" s="58" t="s">
        <v>728</v>
      </c>
      <c r="E22" s="77" t="s">
        <v>839</v>
      </c>
      <c r="F22" s="60">
        <v>42809</v>
      </c>
      <c r="G22" s="65">
        <v>4558366781</v>
      </c>
      <c r="H22" s="20" t="s">
        <v>840</v>
      </c>
      <c r="I22" s="98" t="s">
        <v>961</v>
      </c>
      <c r="J22" s="103"/>
      <c r="K22" s="28">
        <v>42810</v>
      </c>
      <c r="L22" s="66">
        <v>43312</v>
      </c>
      <c r="M22" s="96" t="str">
        <f t="shared" si="0"/>
        <v>76%</v>
      </c>
      <c r="N22" s="100"/>
    </row>
    <row r="23" spans="1:14" s="23" customFormat="1" ht="156" x14ac:dyDescent="0.25">
      <c r="A23" s="79" t="s">
        <v>841</v>
      </c>
      <c r="B23" s="20" t="s">
        <v>842</v>
      </c>
      <c r="C23" s="20" t="s">
        <v>843</v>
      </c>
      <c r="D23" s="58" t="s">
        <v>844</v>
      </c>
      <c r="E23" s="77" t="s">
        <v>845</v>
      </c>
      <c r="F23" s="60">
        <v>42842</v>
      </c>
      <c r="G23" s="80">
        <v>477531168</v>
      </c>
      <c r="H23" s="20" t="s">
        <v>846</v>
      </c>
      <c r="I23" s="22" t="s">
        <v>847</v>
      </c>
      <c r="J23" s="20" t="s">
        <v>848</v>
      </c>
      <c r="K23" s="60">
        <v>42844</v>
      </c>
      <c r="L23" s="66">
        <v>43159</v>
      </c>
      <c r="M23" s="96" t="str">
        <f t="shared" si="0"/>
        <v>100%</v>
      </c>
      <c r="N23" s="100"/>
    </row>
    <row r="24" spans="1:14" s="23" customFormat="1" ht="60" x14ac:dyDescent="0.25">
      <c r="A24" s="79" t="s">
        <v>849</v>
      </c>
      <c r="B24" s="20" t="s">
        <v>850</v>
      </c>
      <c r="C24" s="20" t="s">
        <v>851</v>
      </c>
      <c r="D24" s="58" t="s">
        <v>736</v>
      </c>
      <c r="E24" s="77" t="s">
        <v>852</v>
      </c>
      <c r="F24" s="60">
        <v>42842</v>
      </c>
      <c r="G24" s="80">
        <v>5326456427</v>
      </c>
      <c r="H24" s="20" t="s">
        <v>853</v>
      </c>
      <c r="I24" s="22" t="s">
        <v>854</v>
      </c>
      <c r="J24" s="25" t="s">
        <v>848</v>
      </c>
      <c r="K24" s="29">
        <v>42844</v>
      </c>
      <c r="L24" s="66">
        <v>43159</v>
      </c>
      <c r="M24" s="96" t="str">
        <f t="shared" si="0"/>
        <v>100%</v>
      </c>
      <c r="N24" s="100"/>
    </row>
    <row r="25" spans="1:14" s="23" customFormat="1" ht="48" x14ac:dyDescent="0.25">
      <c r="A25" s="79" t="s">
        <v>855</v>
      </c>
      <c r="B25" s="20" t="s">
        <v>856</v>
      </c>
      <c r="C25" s="20" t="s">
        <v>857</v>
      </c>
      <c r="D25" s="58" t="s">
        <v>858</v>
      </c>
      <c r="E25" s="64" t="s">
        <v>859</v>
      </c>
      <c r="F25" s="60">
        <v>42864</v>
      </c>
      <c r="G25" s="80">
        <v>164584000</v>
      </c>
      <c r="H25" s="20" t="s">
        <v>860</v>
      </c>
      <c r="I25" s="22" t="s">
        <v>861</v>
      </c>
      <c r="J25" s="25" t="s">
        <v>862</v>
      </c>
      <c r="K25" s="60">
        <v>42864</v>
      </c>
      <c r="L25" s="66">
        <v>43174</v>
      </c>
      <c r="M25" s="96" t="str">
        <f t="shared" si="0"/>
        <v>100%</v>
      </c>
      <c r="N25" s="100"/>
    </row>
    <row r="26" spans="1:14" s="23" customFormat="1" ht="72" x14ac:dyDescent="0.25">
      <c r="A26" s="79" t="s">
        <v>863</v>
      </c>
      <c r="B26" s="20" t="s">
        <v>790</v>
      </c>
      <c r="C26" s="20" t="s">
        <v>864</v>
      </c>
      <c r="D26" s="58" t="s">
        <v>865</v>
      </c>
      <c r="E26" s="64" t="s">
        <v>866</v>
      </c>
      <c r="F26" s="60">
        <v>42865</v>
      </c>
      <c r="G26" s="80">
        <v>0</v>
      </c>
      <c r="H26" s="20" t="s">
        <v>782</v>
      </c>
      <c r="I26" s="22"/>
      <c r="J26" s="22"/>
      <c r="K26" s="60">
        <v>42866</v>
      </c>
      <c r="L26" s="66">
        <v>44691</v>
      </c>
      <c r="M26" s="96" t="str">
        <f t="shared" si="0"/>
        <v>18%</v>
      </c>
      <c r="N26" s="100"/>
    </row>
    <row r="27" spans="1:14" s="23" customFormat="1" ht="48" x14ac:dyDescent="0.25">
      <c r="A27" s="64" t="s">
        <v>867</v>
      </c>
      <c r="B27" s="20" t="s">
        <v>790</v>
      </c>
      <c r="C27" s="20" t="s">
        <v>868</v>
      </c>
      <c r="D27" s="58" t="s">
        <v>869</v>
      </c>
      <c r="E27" s="64" t="s">
        <v>870</v>
      </c>
      <c r="F27" s="60">
        <v>42887</v>
      </c>
      <c r="G27" s="81">
        <v>7026779</v>
      </c>
      <c r="H27" s="20" t="s">
        <v>572</v>
      </c>
      <c r="I27" s="25"/>
      <c r="J27" s="25"/>
      <c r="K27" s="60">
        <v>42887</v>
      </c>
      <c r="L27" s="60">
        <v>43251</v>
      </c>
      <c r="M27" s="96" t="str">
        <f t="shared" si="0"/>
        <v>83%</v>
      </c>
      <c r="N27" s="100"/>
    </row>
    <row r="28" spans="1:14" s="23" customFormat="1" ht="35.25" customHeight="1" x14ac:dyDescent="0.25">
      <c r="A28" s="64" t="s">
        <v>871</v>
      </c>
      <c r="B28" s="22" t="s">
        <v>770</v>
      </c>
      <c r="C28" s="20" t="s">
        <v>872</v>
      </c>
      <c r="D28" s="58" t="s">
        <v>873</v>
      </c>
      <c r="E28" s="64" t="s">
        <v>874</v>
      </c>
      <c r="F28" s="60">
        <v>42902</v>
      </c>
      <c r="G28" s="106">
        <v>0</v>
      </c>
      <c r="H28" s="20" t="s">
        <v>875</v>
      </c>
      <c r="I28" s="25"/>
      <c r="J28" s="25"/>
      <c r="K28" s="60">
        <v>42906</v>
      </c>
      <c r="L28" s="60">
        <v>43818</v>
      </c>
      <c r="M28" s="96" t="str">
        <f t="shared" si="0"/>
        <v>31%</v>
      </c>
      <c r="N28" s="100"/>
    </row>
    <row r="29" spans="1:14" s="23" customFormat="1" ht="48" x14ac:dyDescent="0.25">
      <c r="A29" s="71" t="s">
        <v>876</v>
      </c>
      <c r="B29" s="20" t="s">
        <v>790</v>
      </c>
      <c r="C29" s="22" t="s">
        <v>877</v>
      </c>
      <c r="D29" s="58" t="s">
        <v>878</v>
      </c>
      <c r="E29" s="77" t="s">
        <v>879</v>
      </c>
      <c r="F29" s="68">
        <v>42908</v>
      </c>
      <c r="G29" s="106"/>
      <c r="H29" s="20" t="s">
        <v>782</v>
      </c>
      <c r="I29" s="22"/>
      <c r="J29" s="22"/>
      <c r="K29" s="60">
        <v>42909</v>
      </c>
      <c r="L29" s="60">
        <v>44734</v>
      </c>
      <c r="M29" s="96" t="str">
        <f t="shared" si="0"/>
        <v>15%</v>
      </c>
      <c r="N29" s="100"/>
    </row>
    <row r="30" spans="1:14" s="23" customFormat="1" ht="72" x14ac:dyDescent="0.25">
      <c r="A30" s="71" t="s">
        <v>880</v>
      </c>
      <c r="B30" s="20" t="s">
        <v>790</v>
      </c>
      <c r="C30" s="22" t="s">
        <v>881</v>
      </c>
      <c r="D30" s="58" t="s">
        <v>882</v>
      </c>
      <c r="E30" s="71" t="s">
        <v>883</v>
      </c>
      <c r="F30" s="68">
        <v>42913</v>
      </c>
      <c r="G30" s="80">
        <v>2356584</v>
      </c>
      <c r="H30" s="22" t="s">
        <v>572</v>
      </c>
      <c r="I30" s="25"/>
      <c r="J30" s="25"/>
      <c r="K30" s="60">
        <v>42913</v>
      </c>
      <c r="L30" s="60">
        <v>43277</v>
      </c>
      <c r="M30" s="96" t="str">
        <f t="shared" si="0"/>
        <v>76%</v>
      </c>
      <c r="N30" s="100"/>
    </row>
    <row r="31" spans="1:14" s="23" customFormat="1" ht="136.5" customHeight="1" x14ac:dyDescent="0.2">
      <c r="A31" s="71" t="s">
        <v>884</v>
      </c>
      <c r="B31" s="20" t="s">
        <v>790</v>
      </c>
      <c r="C31" s="22" t="s">
        <v>885</v>
      </c>
      <c r="D31" s="101"/>
      <c r="E31" s="40" t="s">
        <v>886</v>
      </c>
      <c r="F31" s="68">
        <v>42915</v>
      </c>
      <c r="G31" s="80">
        <v>0</v>
      </c>
      <c r="H31" s="22" t="s">
        <v>782</v>
      </c>
      <c r="I31" s="101"/>
      <c r="J31" s="101"/>
      <c r="K31" s="68">
        <v>42915</v>
      </c>
      <c r="L31" s="68">
        <v>44741</v>
      </c>
      <c r="M31" s="96" t="str">
        <f t="shared" si="0"/>
        <v>15%</v>
      </c>
      <c r="N31" s="100"/>
    </row>
    <row r="32" spans="1:14" s="23" customFormat="1" ht="121.5" customHeight="1" x14ac:dyDescent="0.25">
      <c r="A32" s="82" t="s">
        <v>887</v>
      </c>
      <c r="B32" s="83" t="s">
        <v>888</v>
      </c>
      <c r="C32" s="83" t="s">
        <v>889</v>
      </c>
      <c r="D32" s="107" t="s">
        <v>890</v>
      </c>
      <c r="E32" s="84" t="s">
        <v>891</v>
      </c>
      <c r="F32" s="85">
        <v>42916</v>
      </c>
      <c r="G32" s="86">
        <v>680886766</v>
      </c>
      <c r="H32" s="83" t="s">
        <v>892</v>
      </c>
      <c r="I32" s="83" t="s">
        <v>893</v>
      </c>
      <c r="J32" s="83" t="s">
        <v>894</v>
      </c>
      <c r="K32" s="85">
        <v>42916</v>
      </c>
      <c r="L32" s="85">
        <v>43121</v>
      </c>
      <c r="M32" s="96" t="str">
        <f t="shared" si="0"/>
        <v>100%</v>
      </c>
      <c r="N32" s="100"/>
    </row>
    <row r="33" spans="1:14" s="23" customFormat="1" ht="72" x14ac:dyDescent="0.25">
      <c r="A33" s="64" t="s">
        <v>895</v>
      </c>
      <c r="B33" s="20" t="s">
        <v>896</v>
      </c>
      <c r="C33" s="20" t="s">
        <v>897</v>
      </c>
      <c r="D33" s="58" t="s">
        <v>898</v>
      </c>
      <c r="E33" s="77" t="s">
        <v>899</v>
      </c>
      <c r="F33" s="60">
        <v>42920</v>
      </c>
      <c r="G33" s="81">
        <v>387307099</v>
      </c>
      <c r="H33" s="20" t="s">
        <v>900</v>
      </c>
      <c r="I33" s="22" t="s">
        <v>979</v>
      </c>
      <c r="J33" s="22"/>
      <c r="K33" s="60">
        <v>42920</v>
      </c>
      <c r="L33" s="85">
        <v>43205</v>
      </c>
      <c r="M33" s="96" t="str">
        <f t="shared" si="0"/>
        <v>95%</v>
      </c>
      <c r="N33" s="100"/>
    </row>
    <row r="34" spans="1:14" s="23" customFormat="1" ht="60" x14ac:dyDescent="0.25">
      <c r="A34" s="64" t="s">
        <v>901</v>
      </c>
      <c r="B34" s="20" t="s">
        <v>896</v>
      </c>
      <c r="C34" s="20" t="s">
        <v>902</v>
      </c>
      <c r="D34" s="25" t="s">
        <v>903</v>
      </c>
      <c r="E34" s="77" t="s">
        <v>904</v>
      </c>
      <c r="F34" s="60">
        <v>42920</v>
      </c>
      <c r="G34" s="61">
        <v>4132891970</v>
      </c>
      <c r="H34" s="20" t="s">
        <v>574</v>
      </c>
      <c r="I34" s="22" t="s">
        <v>991</v>
      </c>
      <c r="J34" s="25"/>
      <c r="K34" s="68">
        <v>42920</v>
      </c>
      <c r="L34" s="68">
        <v>43205</v>
      </c>
      <c r="M34" s="96" t="str">
        <f t="shared" si="0"/>
        <v>95%</v>
      </c>
      <c r="N34" s="100"/>
    </row>
    <row r="35" spans="1:14" s="23" customFormat="1" ht="84" x14ac:dyDescent="0.2">
      <c r="A35" s="64" t="s">
        <v>905</v>
      </c>
      <c r="B35" s="20" t="s">
        <v>790</v>
      </c>
      <c r="C35" s="20" t="s">
        <v>906</v>
      </c>
      <c r="D35" s="58" t="s">
        <v>907</v>
      </c>
      <c r="E35" s="77" t="s">
        <v>908</v>
      </c>
      <c r="F35" s="60">
        <v>42926</v>
      </c>
      <c r="G35" s="81">
        <v>0</v>
      </c>
      <c r="H35" s="20" t="s">
        <v>572</v>
      </c>
      <c r="I35" s="101"/>
      <c r="J35" s="101"/>
      <c r="K35" s="60">
        <v>42926</v>
      </c>
      <c r="L35" s="60">
        <v>43290</v>
      </c>
      <c r="M35" s="96" t="str">
        <f t="shared" si="0"/>
        <v>73%</v>
      </c>
      <c r="N35" s="100"/>
    </row>
    <row r="36" spans="1:14" s="23" customFormat="1" ht="48" x14ac:dyDescent="0.2">
      <c r="A36" s="64" t="s">
        <v>909</v>
      </c>
      <c r="B36" s="20" t="s">
        <v>790</v>
      </c>
      <c r="C36" s="20" t="s">
        <v>910</v>
      </c>
      <c r="D36" s="58" t="s">
        <v>911</v>
      </c>
      <c r="E36" s="77" t="s">
        <v>912</v>
      </c>
      <c r="F36" s="60">
        <v>42928</v>
      </c>
      <c r="G36" s="81">
        <v>0</v>
      </c>
      <c r="H36" s="20" t="s">
        <v>572</v>
      </c>
      <c r="I36" s="101"/>
      <c r="J36" s="101"/>
      <c r="K36" s="60">
        <v>42929</v>
      </c>
      <c r="L36" s="60">
        <v>43293</v>
      </c>
      <c r="M36" s="96" t="str">
        <f t="shared" si="0"/>
        <v>72%</v>
      </c>
      <c r="N36" s="100"/>
    </row>
    <row r="37" spans="1:14" s="23" customFormat="1" ht="48" x14ac:dyDescent="0.2">
      <c r="A37" s="70" t="s">
        <v>913</v>
      </c>
      <c r="B37" s="25" t="s">
        <v>830</v>
      </c>
      <c r="C37" s="25" t="s">
        <v>914</v>
      </c>
      <c r="D37" s="25" t="s">
        <v>915</v>
      </c>
      <c r="E37" s="87" t="s">
        <v>916</v>
      </c>
      <c r="F37" s="68">
        <v>42935</v>
      </c>
      <c r="G37" s="25" t="s">
        <v>917</v>
      </c>
      <c r="H37" s="25" t="s">
        <v>794</v>
      </c>
      <c r="I37" s="101"/>
      <c r="J37" s="101"/>
      <c r="K37" s="68">
        <v>42940</v>
      </c>
      <c r="L37" s="68">
        <v>43304</v>
      </c>
      <c r="M37" s="96" t="str">
        <f t="shared" si="0"/>
        <v>69%</v>
      </c>
      <c r="N37" s="100"/>
    </row>
    <row r="38" spans="1:14" s="23" customFormat="1" ht="36" x14ac:dyDescent="0.2">
      <c r="A38" s="72" t="s">
        <v>918</v>
      </c>
      <c r="B38" s="20" t="s">
        <v>790</v>
      </c>
      <c r="C38" s="20" t="s">
        <v>919</v>
      </c>
      <c r="D38" s="58" t="s">
        <v>920</v>
      </c>
      <c r="E38" s="88" t="s">
        <v>921</v>
      </c>
      <c r="F38" s="60">
        <v>42941</v>
      </c>
      <c r="G38" s="81">
        <v>0</v>
      </c>
      <c r="H38" s="58" t="s">
        <v>572</v>
      </c>
      <c r="I38" s="101"/>
      <c r="J38" s="101"/>
      <c r="K38" s="60">
        <v>42943</v>
      </c>
      <c r="L38" s="68">
        <v>43307</v>
      </c>
      <c r="M38" s="96" t="str">
        <f t="shared" si="0"/>
        <v>68%</v>
      </c>
      <c r="N38" s="100"/>
    </row>
    <row r="39" spans="1:14" s="23" customFormat="1" ht="60" x14ac:dyDescent="0.2">
      <c r="A39" s="72" t="s">
        <v>973</v>
      </c>
      <c r="B39" s="20" t="s">
        <v>896</v>
      </c>
      <c r="C39" s="20" t="s">
        <v>974</v>
      </c>
      <c r="D39" s="58" t="s">
        <v>975</v>
      </c>
      <c r="E39" s="77" t="s">
        <v>976</v>
      </c>
      <c r="F39" s="60">
        <v>42961</v>
      </c>
      <c r="G39" s="81">
        <v>198497355</v>
      </c>
      <c r="H39" s="20" t="s">
        <v>977</v>
      </c>
      <c r="I39" s="87" t="s">
        <v>978</v>
      </c>
      <c r="J39" s="101"/>
      <c r="K39" s="60">
        <v>42963</v>
      </c>
      <c r="L39" s="60">
        <v>43174</v>
      </c>
      <c r="M39" s="96" t="str">
        <f t="shared" si="0"/>
        <v>100%</v>
      </c>
      <c r="N39" s="100"/>
    </row>
    <row r="40" spans="1:14" s="23" customFormat="1" ht="60" x14ac:dyDescent="0.2">
      <c r="A40" s="79" t="s">
        <v>922</v>
      </c>
      <c r="B40" s="20" t="s">
        <v>790</v>
      </c>
      <c r="C40" s="20" t="s">
        <v>923</v>
      </c>
      <c r="D40" s="58" t="s">
        <v>924</v>
      </c>
      <c r="E40" s="89" t="s">
        <v>925</v>
      </c>
      <c r="F40" s="60">
        <v>42963</v>
      </c>
      <c r="G40" s="81">
        <v>4311864</v>
      </c>
      <c r="H40" s="20" t="s">
        <v>572</v>
      </c>
      <c r="I40" s="101"/>
      <c r="J40" s="101"/>
      <c r="K40" s="60">
        <v>42963</v>
      </c>
      <c r="L40" s="60">
        <v>43327</v>
      </c>
      <c r="M40" s="96" t="str">
        <f t="shared" si="0"/>
        <v>62%</v>
      </c>
      <c r="N40" s="100"/>
    </row>
    <row r="41" spans="1:14" s="23" customFormat="1" ht="60" x14ac:dyDescent="0.25">
      <c r="A41" s="79" t="s">
        <v>926</v>
      </c>
      <c r="B41" s="20" t="s">
        <v>896</v>
      </c>
      <c r="C41" s="58" t="s">
        <v>927</v>
      </c>
      <c r="D41" s="58" t="s">
        <v>928</v>
      </c>
      <c r="E41" s="77" t="s">
        <v>929</v>
      </c>
      <c r="F41" s="60">
        <v>42963</v>
      </c>
      <c r="G41" s="81">
        <v>2004953028</v>
      </c>
      <c r="H41" s="20" t="s">
        <v>587</v>
      </c>
      <c r="I41" s="22" t="s">
        <v>962</v>
      </c>
      <c r="J41" s="22"/>
      <c r="K41" s="60">
        <v>42963</v>
      </c>
      <c r="L41" s="60">
        <v>43174</v>
      </c>
      <c r="M41" s="96" t="str">
        <f t="shared" si="0"/>
        <v>100%</v>
      </c>
      <c r="N41" s="100"/>
    </row>
    <row r="42" spans="1:14" s="23" customFormat="1" ht="60" x14ac:dyDescent="0.2">
      <c r="A42" s="79" t="s">
        <v>930</v>
      </c>
      <c r="B42" s="20" t="s">
        <v>896</v>
      </c>
      <c r="C42" s="20" t="s">
        <v>931</v>
      </c>
      <c r="D42" s="58" t="s">
        <v>932</v>
      </c>
      <c r="E42" s="77" t="s">
        <v>933</v>
      </c>
      <c r="F42" s="60">
        <v>42964</v>
      </c>
      <c r="G42" s="81">
        <v>4218080683</v>
      </c>
      <c r="H42" s="20" t="s">
        <v>587</v>
      </c>
      <c r="I42" s="98" t="s">
        <v>963</v>
      </c>
      <c r="J42" s="22"/>
      <c r="K42" s="60">
        <v>42964</v>
      </c>
      <c r="L42" s="60">
        <v>43190</v>
      </c>
      <c r="M42" s="96" t="str">
        <f t="shared" si="0"/>
        <v>100%</v>
      </c>
      <c r="N42" s="100"/>
    </row>
    <row r="43" spans="1:14" s="23" customFormat="1" ht="72" x14ac:dyDescent="0.25">
      <c r="A43" s="79" t="s">
        <v>934</v>
      </c>
      <c r="B43" s="20" t="s">
        <v>896</v>
      </c>
      <c r="C43" s="58" t="s">
        <v>935</v>
      </c>
      <c r="D43" s="58" t="s">
        <v>936</v>
      </c>
      <c r="E43" s="77" t="s">
        <v>937</v>
      </c>
      <c r="F43" s="60">
        <v>42965</v>
      </c>
      <c r="G43" s="81">
        <v>3628422263</v>
      </c>
      <c r="H43" s="20" t="s">
        <v>587</v>
      </c>
      <c r="I43" s="22" t="s">
        <v>964</v>
      </c>
      <c r="J43" s="87"/>
      <c r="K43" s="60">
        <v>42969</v>
      </c>
      <c r="L43" s="60">
        <v>43419</v>
      </c>
      <c r="M43" s="96" t="str">
        <f t="shared" si="0"/>
        <v>49%</v>
      </c>
      <c r="N43" s="100"/>
    </row>
    <row r="44" spans="1:14" s="23" customFormat="1" ht="108" x14ac:dyDescent="0.25">
      <c r="A44" s="77" t="s">
        <v>938</v>
      </c>
      <c r="B44" s="20" t="s">
        <v>896</v>
      </c>
      <c r="C44" s="20" t="s">
        <v>939</v>
      </c>
      <c r="D44" s="25" t="s">
        <v>940</v>
      </c>
      <c r="E44" s="77" t="s">
        <v>941</v>
      </c>
      <c r="F44" s="60">
        <v>42972</v>
      </c>
      <c r="G44" s="81">
        <v>755025714</v>
      </c>
      <c r="H44" s="20" t="s">
        <v>942</v>
      </c>
      <c r="I44" s="22" t="s">
        <v>965</v>
      </c>
      <c r="J44" s="25"/>
      <c r="K44" s="108">
        <v>42972</v>
      </c>
      <c r="L44" s="60">
        <v>43419</v>
      </c>
      <c r="M44" s="96" t="str">
        <f t="shared" si="0"/>
        <v>49%</v>
      </c>
      <c r="N44" s="100"/>
    </row>
    <row r="45" spans="1:14" s="23" customFormat="1" ht="72" x14ac:dyDescent="0.2">
      <c r="A45" s="67" t="s">
        <v>943</v>
      </c>
      <c r="B45" s="20" t="s">
        <v>790</v>
      </c>
      <c r="C45" s="22" t="s">
        <v>944</v>
      </c>
      <c r="D45" s="58" t="s">
        <v>945</v>
      </c>
      <c r="E45" s="40" t="s">
        <v>946</v>
      </c>
      <c r="F45" s="90">
        <v>42993</v>
      </c>
      <c r="G45" s="80">
        <v>0</v>
      </c>
      <c r="H45" s="22" t="s">
        <v>572</v>
      </c>
      <c r="I45" s="101"/>
      <c r="J45" s="101"/>
      <c r="K45" s="60">
        <v>42993</v>
      </c>
      <c r="L45" s="60">
        <v>43357</v>
      </c>
      <c r="M45" s="96" t="str">
        <f t="shared" si="0"/>
        <v>54%</v>
      </c>
      <c r="N45" s="100"/>
    </row>
    <row r="46" spans="1:14" s="23" customFormat="1" ht="60" x14ac:dyDescent="0.2">
      <c r="A46" s="79" t="s">
        <v>947</v>
      </c>
      <c r="B46" s="20" t="s">
        <v>790</v>
      </c>
      <c r="C46" s="20" t="s">
        <v>948</v>
      </c>
      <c r="D46" s="58" t="s">
        <v>949</v>
      </c>
      <c r="E46" s="64" t="s">
        <v>950</v>
      </c>
      <c r="F46" s="91">
        <v>42999</v>
      </c>
      <c r="G46" s="81">
        <v>0</v>
      </c>
      <c r="H46" s="20" t="s">
        <v>794</v>
      </c>
      <c r="I46" s="101"/>
      <c r="J46" s="101"/>
      <c r="K46" s="60">
        <v>42999</v>
      </c>
      <c r="L46" s="60">
        <v>43363</v>
      </c>
      <c r="M46" s="96" t="str">
        <f t="shared" si="0"/>
        <v>52%</v>
      </c>
      <c r="N46" s="100"/>
    </row>
    <row r="47" spans="1:14" s="23" customFormat="1" ht="48" x14ac:dyDescent="0.2">
      <c r="A47" s="70" t="s">
        <v>951</v>
      </c>
      <c r="B47" s="22" t="s">
        <v>952</v>
      </c>
      <c r="C47" s="22" t="s">
        <v>953</v>
      </c>
      <c r="D47" s="25" t="s">
        <v>954</v>
      </c>
      <c r="E47" s="40" t="s">
        <v>955</v>
      </c>
      <c r="F47" s="43">
        <v>43042</v>
      </c>
      <c r="G47" s="80">
        <v>1548933305</v>
      </c>
      <c r="H47" s="22" t="s">
        <v>573</v>
      </c>
      <c r="I47" s="101"/>
      <c r="J47" s="101"/>
      <c r="K47" s="68">
        <v>43046</v>
      </c>
      <c r="L47" s="60">
        <v>43256</v>
      </c>
      <c r="M47" s="96" t="str">
        <f t="shared" si="0"/>
        <v>69%</v>
      </c>
      <c r="N47" s="100"/>
    </row>
    <row r="48" spans="1:14" s="23" customFormat="1" ht="48" x14ac:dyDescent="0.2">
      <c r="A48" s="70" t="s">
        <v>966</v>
      </c>
      <c r="B48" s="22" t="s">
        <v>952</v>
      </c>
      <c r="C48" s="22" t="s">
        <v>967</v>
      </c>
      <c r="D48" s="25" t="s">
        <v>968</v>
      </c>
      <c r="E48" s="40" t="s">
        <v>969</v>
      </c>
      <c r="F48" s="43">
        <v>43048</v>
      </c>
      <c r="G48" s="80">
        <v>131000000</v>
      </c>
      <c r="H48" s="22" t="s">
        <v>970</v>
      </c>
      <c r="I48" s="22" t="s">
        <v>980</v>
      </c>
      <c r="J48" s="101"/>
      <c r="K48" s="43">
        <v>43049</v>
      </c>
      <c r="L48" s="60">
        <v>43190</v>
      </c>
      <c r="M48" s="96" t="str">
        <f t="shared" si="0"/>
        <v>100%</v>
      </c>
      <c r="N48" s="100"/>
    </row>
    <row r="49" spans="1:14" s="23" customFormat="1" ht="72" x14ac:dyDescent="0.2">
      <c r="A49" s="92" t="s">
        <v>956</v>
      </c>
      <c r="B49" s="20" t="s">
        <v>790</v>
      </c>
      <c r="C49" s="22" t="s">
        <v>957</v>
      </c>
      <c r="D49" s="25" t="s">
        <v>958</v>
      </c>
      <c r="E49" s="71" t="s">
        <v>959</v>
      </c>
      <c r="F49" s="43">
        <v>43083</v>
      </c>
      <c r="G49" s="80">
        <v>0</v>
      </c>
      <c r="H49" s="22" t="s">
        <v>794</v>
      </c>
      <c r="I49" s="101"/>
      <c r="J49" s="101"/>
      <c r="K49" s="109">
        <v>43083</v>
      </c>
      <c r="L49" s="60">
        <v>43447</v>
      </c>
      <c r="M49" s="96" t="str">
        <f t="shared" si="0"/>
        <v>29%</v>
      </c>
      <c r="N49" s="100"/>
    </row>
    <row r="50" spans="1:14" ht="58.5" customHeight="1" x14ac:dyDescent="0.25">
      <c r="A50" s="27" t="s">
        <v>32</v>
      </c>
      <c r="B50" s="20" t="s">
        <v>842</v>
      </c>
      <c r="C50" s="30" t="s">
        <v>222</v>
      </c>
      <c r="D50" s="31" t="s">
        <v>599</v>
      </c>
      <c r="E50" s="26" t="s">
        <v>390</v>
      </c>
      <c r="F50" s="41">
        <v>43101</v>
      </c>
      <c r="G50" s="44">
        <v>380610648</v>
      </c>
      <c r="H50" s="33" t="s">
        <v>572</v>
      </c>
      <c r="I50" s="25"/>
      <c r="J50" s="25"/>
      <c r="K50" s="28">
        <v>43101</v>
      </c>
      <c r="L50" s="49">
        <v>43465</v>
      </c>
      <c r="M50" s="115" t="str">
        <f>IF((ROUND((($N$2-$K50)/(EDATE($L50,$I50)-$K50)*100),2))&gt;100,"100%",CONCATENATE((ROUND((($N$2-$K50)/(EDATE($L50,$I50)-$K50)*100),0)),"%"))</f>
        <v>24%</v>
      </c>
      <c r="N50" s="110"/>
    </row>
    <row r="51" spans="1:14" ht="141.75" customHeight="1" x14ac:dyDescent="0.25">
      <c r="A51" s="35" t="s">
        <v>33</v>
      </c>
      <c r="B51" s="20" t="s">
        <v>842</v>
      </c>
      <c r="C51" s="31" t="s">
        <v>223</v>
      </c>
      <c r="D51" s="31" t="s">
        <v>599</v>
      </c>
      <c r="E51" s="36" t="s">
        <v>391</v>
      </c>
      <c r="F51" s="42">
        <v>43101</v>
      </c>
      <c r="G51" s="45">
        <v>956773240</v>
      </c>
      <c r="H51" s="32" t="s">
        <v>573</v>
      </c>
      <c r="I51" s="22"/>
      <c r="J51" s="22"/>
      <c r="K51" s="29">
        <v>43101</v>
      </c>
      <c r="L51" s="49">
        <v>43281</v>
      </c>
      <c r="M51" s="115" t="str">
        <f t="shared" ref="M51:M114" si="1">IF((ROUND((($N$2-$K51)/(EDATE($L51,$I51)-$K51)*100),2))&gt;100,"100%",CONCATENATE((ROUND((($N$2-$K51)/(EDATE($L51,$I51)-$K51)*100),0)),"%"))</f>
        <v>49%</v>
      </c>
      <c r="N51" s="111"/>
    </row>
    <row r="52" spans="1:14" ht="109.5" customHeight="1" x14ac:dyDescent="0.25">
      <c r="A52" s="35" t="s">
        <v>34</v>
      </c>
      <c r="B52" s="20" t="s">
        <v>842</v>
      </c>
      <c r="C52" s="31" t="s">
        <v>224</v>
      </c>
      <c r="D52" s="32" t="s">
        <v>599</v>
      </c>
      <c r="E52" s="36" t="s">
        <v>392</v>
      </c>
      <c r="F52" s="42">
        <v>43101</v>
      </c>
      <c r="G52" s="45">
        <v>75000000</v>
      </c>
      <c r="H52" s="32" t="s">
        <v>573</v>
      </c>
      <c r="I52" s="25"/>
      <c r="J52" s="25"/>
      <c r="K52" s="42">
        <v>43101</v>
      </c>
      <c r="L52" s="43">
        <v>43281</v>
      </c>
      <c r="M52" s="115" t="str">
        <f t="shared" si="1"/>
        <v>49%</v>
      </c>
      <c r="N52" s="111"/>
    </row>
    <row r="53" spans="1:14" ht="96.75" customHeight="1" x14ac:dyDescent="0.25">
      <c r="A53" s="35" t="s">
        <v>35</v>
      </c>
      <c r="B53" s="31" t="s">
        <v>850</v>
      </c>
      <c r="C53" s="31" t="s">
        <v>225</v>
      </c>
      <c r="D53" s="32" t="s">
        <v>600</v>
      </c>
      <c r="E53" s="36" t="s">
        <v>393</v>
      </c>
      <c r="F53" s="42">
        <v>43101</v>
      </c>
      <c r="G53" s="45">
        <v>2869808576</v>
      </c>
      <c r="H53" s="32" t="s">
        <v>572</v>
      </c>
      <c r="I53" s="22"/>
      <c r="J53" s="22"/>
      <c r="K53" s="42">
        <v>43101</v>
      </c>
      <c r="L53" s="43">
        <v>43465</v>
      </c>
      <c r="M53" s="115" t="str">
        <f t="shared" si="1"/>
        <v>24%</v>
      </c>
      <c r="N53" s="111"/>
    </row>
    <row r="54" spans="1:14" s="34" customFormat="1" ht="93" customHeight="1" x14ac:dyDescent="0.25">
      <c r="A54" s="35" t="s">
        <v>36</v>
      </c>
      <c r="B54" s="20" t="s">
        <v>778</v>
      </c>
      <c r="C54" s="31" t="s">
        <v>226</v>
      </c>
      <c r="D54" s="32" t="s">
        <v>601</v>
      </c>
      <c r="E54" s="37" t="s">
        <v>394</v>
      </c>
      <c r="F54" s="42">
        <v>43101</v>
      </c>
      <c r="G54" s="45">
        <v>24508255</v>
      </c>
      <c r="H54" s="32" t="s">
        <v>574</v>
      </c>
      <c r="I54" s="22"/>
      <c r="J54" s="22"/>
      <c r="K54" s="42">
        <v>43101</v>
      </c>
      <c r="L54" s="43">
        <v>43251</v>
      </c>
      <c r="M54" s="115" t="str">
        <f t="shared" si="1"/>
        <v>59%</v>
      </c>
      <c r="N54" s="100"/>
    </row>
    <row r="55" spans="1:14" ht="82.5" customHeight="1" x14ac:dyDescent="0.25">
      <c r="A55" s="35" t="s">
        <v>37</v>
      </c>
      <c r="B55" s="20" t="s">
        <v>778</v>
      </c>
      <c r="C55" s="31" t="s">
        <v>226</v>
      </c>
      <c r="D55" s="32" t="s">
        <v>601</v>
      </c>
      <c r="E55" s="37" t="s">
        <v>395</v>
      </c>
      <c r="F55" s="42">
        <v>43101</v>
      </c>
      <c r="G55" s="45">
        <v>95705145</v>
      </c>
      <c r="H55" s="32" t="s">
        <v>574</v>
      </c>
      <c r="I55" s="25"/>
      <c r="J55" s="25"/>
      <c r="K55" s="42">
        <v>43101</v>
      </c>
      <c r="L55" s="43">
        <v>43251</v>
      </c>
      <c r="M55" s="115" t="str">
        <f t="shared" si="1"/>
        <v>59%</v>
      </c>
      <c r="N55" s="111"/>
    </row>
    <row r="56" spans="1:14" ht="169.5" customHeight="1" x14ac:dyDescent="0.25">
      <c r="A56" s="35" t="s">
        <v>38</v>
      </c>
      <c r="B56" s="20" t="s">
        <v>778</v>
      </c>
      <c r="C56" s="31" t="s">
        <v>227</v>
      </c>
      <c r="D56" s="32" t="s">
        <v>602</v>
      </c>
      <c r="E56" s="36" t="s">
        <v>396</v>
      </c>
      <c r="F56" s="42">
        <v>43101</v>
      </c>
      <c r="G56" s="45">
        <v>21182448</v>
      </c>
      <c r="H56" s="32" t="s">
        <v>572</v>
      </c>
      <c r="I56" s="25"/>
      <c r="J56" s="25"/>
      <c r="K56" s="42">
        <v>43101</v>
      </c>
      <c r="L56" s="43">
        <v>43465</v>
      </c>
      <c r="M56" s="115" t="str">
        <f t="shared" si="1"/>
        <v>24%</v>
      </c>
      <c r="N56" s="111"/>
    </row>
    <row r="57" spans="1:14" ht="97.5" customHeight="1" x14ac:dyDescent="0.25">
      <c r="A57" s="35" t="s">
        <v>39</v>
      </c>
      <c r="B57" s="20" t="s">
        <v>778</v>
      </c>
      <c r="C57" s="31" t="s">
        <v>226</v>
      </c>
      <c r="D57" s="32" t="s">
        <v>601</v>
      </c>
      <c r="E57" s="36" t="s">
        <v>397</v>
      </c>
      <c r="F57" s="42">
        <v>43101</v>
      </c>
      <c r="G57" s="45">
        <v>29002860</v>
      </c>
      <c r="H57" s="32" t="s">
        <v>574</v>
      </c>
      <c r="I57" s="22"/>
      <c r="J57" s="22"/>
      <c r="K57" s="42">
        <v>43101</v>
      </c>
      <c r="L57" s="43">
        <v>43251</v>
      </c>
      <c r="M57" s="115" t="str">
        <f t="shared" si="1"/>
        <v>59%</v>
      </c>
      <c r="N57" s="111"/>
    </row>
    <row r="58" spans="1:14" ht="88.5" customHeight="1" x14ac:dyDescent="0.25">
      <c r="A58" s="35" t="s">
        <v>40</v>
      </c>
      <c r="B58" s="20" t="s">
        <v>778</v>
      </c>
      <c r="C58" s="31" t="s">
        <v>226</v>
      </c>
      <c r="D58" s="33" t="s">
        <v>603</v>
      </c>
      <c r="E58" s="36" t="s">
        <v>398</v>
      </c>
      <c r="F58" s="42">
        <v>43101</v>
      </c>
      <c r="G58" s="45">
        <v>29151895</v>
      </c>
      <c r="H58" s="32" t="s">
        <v>574</v>
      </c>
      <c r="I58" s="22"/>
      <c r="J58" s="22"/>
      <c r="K58" s="41">
        <v>43101</v>
      </c>
      <c r="L58" s="43">
        <v>43251</v>
      </c>
      <c r="M58" s="115" t="str">
        <f t="shared" si="1"/>
        <v>59%</v>
      </c>
      <c r="N58" s="111"/>
    </row>
    <row r="59" spans="1:14" ht="90" customHeight="1" x14ac:dyDescent="0.25">
      <c r="A59" s="35" t="s">
        <v>41</v>
      </c>
      <c r="B59" s="20" t="s">
        <v>778</v>
      </c>
      <c r="C59" s="31" t="s">
        <v>228</v>
      </c>
      <c r="D59" s="32" t="s">
        <v>604</v>
      </c>
      <c r="E59" s="36" t="s">
        <v>399</v>
      </c>
      <c r="F59" s="42">
        <v>43101</v>
      </c>
      <c r="G59" s="46" t="s">
        <v>565</v>
      </c>
      <c r="H59" s="32" t="s">
        <v>572</v>
      </c>
      <c r="I59" s="22"/>
      <c r="J59" s="22"/>
      <c r="K59" s="42">
        <v>43101</v>
      </c>
      <c r="L59" s="43">
        <v>43465</v>
      </c>
      <c r="M59" s="115" t="str">
        <f t="shared" si="1"/>
        <v>24%</v>
      </c>
      <c r="N59" s="111"/>
    </row>
    <row r="60" spans="1:14" ht="79.5" customHeight="1" x14ac:dyDescent="0.25">
      <c r="A60" s="35" t="s">
        <v>42</v>
      </c>
      <c r="B60" s="20" t="s">
        <v>778</v>
      </c>
      <c r="C60" s="31" t="s">
        <v>229</v>
      </c>
      <c r="D60" s="32" t="s">
        <v>605</v>
      </c>
      <c r="E60" s="36" t="s">
        <v>400</v>
      </c>
      <c r="F60" s="42">
        <v>43101</v>
      </c>
      <c r="G60" s="45">
        <v>25341216</v>
      </c>
      <c r="H60" s="32" t="s">
        <v>572</v>
      </c>
      <c r="I60" s="22"/>
      <c r="J60" s="22"/>
      <c r="K60" s="42">
        <v>43101</v>
      </c>
      <c r="L60" s="43">
        <v>43465</v>
      </c>
      <c r="M60" s="115" t="str">
        <f t="shared" si="1"/>
        <v>24%</v>
      </c>
      <c r="N60" s="111"/>
    </row>
    <row r="61" spans="1:14" ht="84" customHeight="1" x14ac:dyDescent="0.25">
      <c r="A61" s="27" t="s">
        <v>43</v>
      </c>
      <c r="B61" s="31" t="s">
        <v>850</v>
      </c>
      <c r="C61" s="30" t="s">
        <v>230</v>
      </c>
      <c r="D61" s="33" t="s">
        <v>606</v>
      </c>
      <c r="E61" s="26" t="s">
        <v>401</v>
      </c>
      <c r="F61" s="41">
        <v>43101</v>
      </c>
      <c r="G61" s="44">
        <v>46230292</v>
      </c>
      <c r="H61" s="33" t="s">
        <v>573</v>
      </c>
      <c r="I61" s="22"/>
      <c r="J61" s="22"/>
      <c r="K61" s="41">
        <v>43101</v>
      </c>
      <c r="L61" s="43">
        <v>43281</v>
      </c>
      <c r="M61" s="115" t="str">
        <f t="shared" si="1"/>
        <v>49%</v>
      </c>
      <c r="N61" s="111"/>
    </row>
    <row r="62" spans="1:14" ht="78.75" customHeight="1" x14ac:dyDescent="0.25">
      <c r="A62" s="35" t="s">
        <v>44</v>
      </c>
      <c r="B62" s="20" t="s">
        <v>778</v>
      </c>
      <c r="C62" s="31" t="s">
        <v>231</v>
      </c>
      <c r="D62" s="32" t="s">
        <v>607</v>
      </c>
      <c r="E62" s="36" t="s">
        <v>402</v>
      </c>
      <c r="F62" s="42">
        <v>43101</v>
      </c>
      <c r="G62" s="45">
        <v>42086820</v>
      </c>
      <c r="H62" s="32" t="s">
        <v>572</v>
      </c>
      <c r="I62" s="22"/>
      <c r="J62" s="22"/>
      <c r="K62" s="42">
        <v>43101</v>
      </c>
      <c r="L62" s="43">
        <v>43465</v>
      </c>
      <c r="M62" s="115" t="str">
        <f t="shared" si="1"/>
        <v>24%</v>
      </c>
      <c r="N62" s="111"/>
    </row>
    <row r="63" spans="1:14" ht="51.75" customHeight="1" x14ac:dyDescent="0.25">
      <c r="A63" s="35" t="s">
        <v>45</v>
      </c>
      <c r="B63" s="22" t="s">
        <v>952</v>
      </c>
      <c r="C63" s="31" t="s">
        <v>232</v>
      </c>
      <c r="D63" s="32" t="s">
        <v>608</v>
      </c>
      <c r="E63" s="36" t="s">
        <v>403</v>
      </c>
      <c r="F63" s="42">
        <v>43101</v>
      </c>
      <c r="G63" s="45">
        <v>17057046</v>
      </c>
      <c r="H63" s="32" t="s">
        <v>572</v>
      </c>
      <c r="I63" s="22"/>
      <c r="J63" s="22"/>
      <c r="K63" s="42">
        <v>43101</v>
      </c>
      <c r="L63" s="43">
        <v>43465</v>
      </c>
      <c r="M63" s="115" t="str">
        <f t="shared" si="1"/>
        <v>24%</v>
      </c>
      <c r="N63" s="111"/>
    </row>
    <row r="64" spans="1:14" ht="101.25" customHeight="1" x14ac:dyDescent="0.25">
      <c r="A64" s="35" t="s">
        <v>46</v>
      </c>
      <c r="B64" s="20" t="s">
        <v>778</v>
      </c>
      <c r="C64" s="31" t="s">
        <v>233</v>
      </c>
      <c r="D64" s="32" t="s">
        <v>609</v>
      </c>
      <c r="E64" s="36" t="s">
        <v>404</v>
      </c>
      <c r="F64" s="42">
        <v>43101</v>
      </c>
      <c r="G64" s="46" t="s">
        <v>566</v>
      </c>
      <c r="H64" s="32" t="s">
        <v>572</v>
      </c>
      <c r="I64" s="22"/>
      <c r="J64" s="22"/>
      <c r="K64" s="42">
        <v>43101</v>
      </c>
      <c r="L64" s="43">
        <v>43465</v>
      </c>
      <c r="M64" s="115" t="str">
        <f t="shared" si="1"/>
        <v>24%</v>
      </c>
      <c r="N64" s="111"/>
    </row>
    <row r="65" spans="1:14" ht="85.5" customHeight="1" x14ac:dyDescent="0.25">
      <c r="A65" s="35" t="s">
        <v>47</v>
      </c>
      <c r="B65" s="20" t="s">
        <v>778</v>
      </c>
      <c r="C65" s="31" t="s">
        <v>234</v>
      </c>
      <c r="D65" s="32" t="s">
        <v>610</v>
      </c>
      <c r="E65" s="36" t="s">
        <v>405</v>
      </c>
      <c r="F65" s="42">
        <v>43101</v>
      </c>
      <c r="G65" s="45">
        <v>44710000</v>
      </c>
      <c r="H65" s="32" t="s">
        <v>572</v>
      </c>
      <c r="I65" s="22"/>
      <c r="J65" s="22"/>
      <c r="K65" s="42">
        <v>43101</v>
      </c>
      <c r="L65" s="43">
        <v>43465</v>
      </c>
      <c r="M65" s="115" t="str">
        <f t="shared" si="1"/>
        <v>24%</v>
      </c>
      <c r="N65" s="111"/>
    </row>
    <row r="66" spans="1:14" s="23" customFormat="1" ht="97.5" customHeight="1" x14ac:dyDescent="0.25">
      <c r="A66" s="35" t="s">
        <v>48</v>
      </c>
      <c r="B66" s="20" t="s">
        <v>778</v>
      </c>
      <c r="C66" s="31" t="s">
        <v>235</v>
      </c>
      <c r="D66" s="32" t="s">
        <v>611</v>
      </c>
      <c r="E66" s="36" t="s">
        <v>406</v>
      </c>
      <c r="F66" s="42">
        <v>43101</v>
      </c>
      <c r="G66" s="45">
        <v>32994324</v>
      </c>
      <c r="H66" s="32" t="s">
        <v>572</v>
      </c>
      <c r="I66" s="22"/>
      <c r="J66" s="22"/>
      <c r="K66" s="42">
        <v>43101</v>
      </c>
      <c r="L66" s="43">
        <v>43465</v>
      </c>
      <c r="M66" s="115" t="str">
        <f t="shared" si="1"/>
        <v>24%</v>
      </c>
      <c r="N66" s="100"/>
    </row>
    <row r="67" spans="1:14" ht="96.75" customHeight="1" x14ac:dyDescent="0.25">
      <c r="A67" s="27" t="s">
        <v>49</v>
      </c>
      <c r="B67" s="20" t="s">
        <v>778</v>
      </c>
      <c r="C67" s="30" t="s">
        <v>236</v>
      </c>
      <c r="D67" s="33" t="s">
        <v>612</v>
      </c>
      <c r="E67" s="26" t="s">
        <v>407</v>
      </c>
      <c r="F67" s="41">
        <v>43101</v>
      </c>
      <c r="G67" s="44">
        <v>27321630</v>
      </c>
      <c r="H67" s="33" t="s">
        <v>573</v>
      </c>
      <c r="I67" s="112"/>
      <c r="J67" s="112"/>
      <c r="K67" s="41">
        <v>43101</v>
      </c>
      <c r="L67" s="43">
        <v>43281</v>
      </c>
      <c r="M67" s="115" t="str">
        <f t="shared" si="1"/>
        <v>49%</v>
      </c>
      <c r="N67" s="111"/>
    </row>
    <row r="68" spans="1:14" ht="59.25" customHeight="1" x14ac:dyDescent="0.25">
      <c r="A68" s="35" t="s">
        <v>50</v>
      </c>
      <c r="B68" s="20" t="s">
        <v>778</v>
      </c>
      <c r="C68" s="31" t="s">
        <v>237</v>
      </c>
      <c r="D68" s="32" t="s">
        <v>613</v>
      </c>
      <c r="E68" s="36" t="s">
        <v>408</v>
      </c>
      <c r="F68" s="42">
        <v>43101</v>
      </c>
      <c r="G68" s="46" t="s">
        <v>567</v>
      </c>
      <c r="H68" s="32" t="s">
        <v>572</v>
      </c>
      <c r="I68" s="112"/>
      <c r="J68" s="112"/>
      <c r="K68" s="42">
        <v>43101</v>
      </c>
      <c r="L68" s="43">
        <v>43465</v>
      </c>
      <c r="M68" s="115" t="str">
        <f t="shared" si="1"/>
        <v>24%</v>
      </c>
      <c r="N68" s="111"/>
    </row>
    <row r="69" spans="1:14" ht="66.75" customHeight="1" x14ac:dyDescent="0.25">
      <c r="A69" s="35" t="s">
        <v>51</v>
      </c>
      <c r="B69" s="20" t="s">
        <v>778</v>
      </c>
      <c r="C69" s="32" t="s">
        <v>238</v>
      </c>
      <c r="D69" s="32" t="s">
        <v>614</v>
      </c>
      <c r="E69" s="36" t="s">
        <v>409</v>
      </c>
      <c r="F69" s="42">
        <v>43101</v>
      </c>
      <c r="G69" s="45">
        <v>55769868</v>
      </c>
      <c r="H69" s="32" t="s">
        <v>572</v>
      </c>
      <c r="I69" s="112"/>
      <c r="J69" s="112"/>
      <c r="K69" s="42">
        <v>43101</v>
      </c>
      <c r="L69" s="43">
        <v>43465</v>
      </c>
      <c r="M69" s="115" t="str">
        <f t="shared" si="1"/>
        <v>24%</v>
      </c>
      <c r="N69" s="111"/>
    </row>
    <row r="70" spans="1:14" ht="108" customHeight="1" x14ac:dyDescent="0.25">
      <c r="A70" s="35" t="s">
        <v>52</v>
      </c>
      <c r="B70" s="20" t="s">
        <v>778</v>
      </c>
      <c r="C70" s="31" t="s">
        <v>227</v>
      </c>
      <c r="D70" s="32" t="s">
        <v>602</v>
      </c>
      <c r="E70" s="38" t="s">
        <v>410</v>
      </c>
      <c r="F70" s="42">
        <v>43101</v>
      </c>
      <c r="G70" s="45">
        <v>37524276</v>
      </c>
      <c r="H70" s="32" t="s">
        <v>572</v>
      </c>
      <c r="I70" s="112"/>
      <c r="J70" s="112"/>
      <c r="K70" s="42">
        <v>43101</v>
      </c>
      <c r="L70" s="43">
        <v>43465</v>
      </c>
      <c r="M70" s="115" t="str">
        <f t="shared" si="1"/>
        <v>24%</v>
      </c>
      <c r="N70" s="111"/>
    </row>
    <row r="71" spans="1:14" ht="28.5" customHeight="1" x14ac:dyDescent="0.25">
      <c r="A71" s="27" t="s">
        <v>53</v>
      </c>
      <c r="B71" s="20" t="s">
        <v>778</v>
      </c>
      <c r="C71" s="44" t="s">
        <v>568</v>
      </c>
      <c r="D71" s="54" t="s">
        <v>568</v>
      </c>
      <c r="E71" s="54" t="s">
        <v>568</v>
      </c>
      <c r="F71" s="41">
        <v>43101</v>
      </c>
      <c r="G71" s="54" t="s">
        <v>568</v>
      </c>
      <c r="H71" s="54" t="s">
        <v>568</v>
      </c>
      <c r="I71" s="54" t="s">
        <v>568</v>
      </c>
      <c r="J71" s="44" t="s">
        <v>568</v>
      </c>
      <c r="K71" s="44" t="s">
        <v>568</v>
      </c>
      <c r="L71" s="54" t="s">
        <v>568</v>
      </c>
      <c r="M71" s="116" t="s">
        <v>568</v>
      </c>
      <c r="N71" s="111"/>
    </row>
    <row r="72" spans="1:14" ht="59.25" customHeight="1" x14ac:dyDescent="0.25">
      <c r="A72" s="35" t="s">
        <v>54</v>
      </c>
      <c r="B72" s="22" t="s">
        <v>952</v>
      </c>
      <c r="C72" s="31" t="s">
        <v>239</v>
      </c>
      <c r="D72" s="32" t="s">
        <v>615</v>
      </c>
      <c r="E72" s="36" t="s">
        <v>411</v>
      </c>
      <c r="F72" s="42">
        <v>43101</v>
      </c>
      <c r="G72" s="45">
        <v>143056499</v>
      </c>
      <c r="H72" s="32" t="s">
        <v>572</v>
      </c>
      <c r="I72" s="112"/>
      <c r="J72" s="112"/>
      <c r="K72" s="42">
        <v>43101</v>
      </c>
      <c r="L72" s="43">
        <v>43465</v>
      </c>
      <c r="M72" s="115" t="str">
        <f t="shared" si="1"/>
        <v>24%</v>
      </c>
      <c r="N72" s="111"/>
    </row>
    <row r="73" spans="1:14" ht="78" customHeight="1" x14ac:dyDescent="0.25">
      <c r="A73" s="35" t="s">
        <v>55</v>
      </c>
      <c r="B73" s="20" t="s">
        <v>778</v>
      </c>
      <c r="C73" s="31" t="s">
        <v>240</v>
      </c>
      <c r="D73" s="32" t="s">
        <v>616</v>
      </c>
      <c r="E73" s="36" t="s">
        <v>412</v>
      </c>
      <c r="F73" s="42">
        <v>43101</v>
      </c>
      <c r="G73" s="45">
        <v>40801452</v>
      </c>
      <c r="H73" s="32" t="s">
        <v>572</v>
      </c>
      <c r="I73" s="112"/>
      <c r="J73" s="112"/>
      <c r="K73" s="42">
        <v>43101</v>
      </c>
      <c r="L73" s="43">
        <v>43465</v>
      </c>
      <c r="M73" s="115" t="str">
        <f t="shared" si="1"/>
        <v>24%</v>
      </c>
      <c r="N73" s="111"/>
    </row>
    <row r="74" spans="1:14" ht="106.5" customHeight="1" x14ac:dyDescent="0.25">
      <c r="A74" s="35" t="s">
        <v>56</v>
      </c>
      <c r="B74" s="22" t="s">
        <v>952</v>
      </c>
      <c r="C74" s="31" t="s">
        <v>241</v>
      </c>
      <c r="D74" s="112" t="s">
        <v>617</v>
      </c>
      <c r="E74" s="36" t="s">
        <v>413</v>
      </c>
      <c r="F74" s="42">
        <v>43101</v>
      </c>
      <c r="G74" s="45">
        <f>322135577+322135577</f>
        <v>644271154</v>
      </c>
      <c r="H74" s="32" t="s">
        <v>573</v>
      </c>
      <c r="I74" s="112"/>
      <c r="J74" s="112"/>
      <c r="K74" s="113">
        <v>43101</v>
      </c>
      <c r="L74" s="50">
        <v>43281</v>
      </c>
      <c r="M74" s="115" t="str">
        <f t="shared" si="1"/>
        <v>49%</v>
      </c>
      <c r="N74" s="111"/>
    </row>
    <row r="75" spans="1:14" ht="48" customHeight="1" x14ac:dyDescent="0.25">
      <c r="A75" s="35" t="s">
        <v>57</v>
      </c>
      <c r="B75" s="54" t="s">
        <v>568</v>
      </c>
      <c r="C75" s="54" t="s">
        <v>568</v>
      </c>
      <c r="D75" s="54" t="s">
        <v>568</v>
      </c>
      <c r="E75" s="54" t="s">
        <v>568</v>
      </c>
      <c r="F75" s="54" t="s">
        <v>568</v>
      </c>
      <c r="G75" s="54" t="s">
        <v>568</v>
      </c>
      <c r="H75" s="54" t="s">
        <v>568</v>
      </c>
      <c r="I75" s="54" t="s">
        <v>568</v>
      </c>
      <c r="J75" s="54" t="s">
        <v>568</v>
      </c>
      <c r="K75" s="42"/>
      <c r="L75" s="54" t="s">
        <v>568</v>
      </c>
      <c r="M75" s="116" t="s">
        <v>568</v>
      </c>
      <c r="N75" s="111"/>
    </row>
    <row r="76" spans="1:14" ht="82.5" customHeight="1" x14ac:dyDescent="0.25">
      <c r="A76" s="35" t="s">
        <v>58</v>
      </c>
      <c r="B76" s="20" t="s">
        <v>778</v>
      </c>
      <c r="C76" s="31" t="s">
        <v>242</v>
      </c>
      <c r="D76" s="32" t="s">
        <v>618</v>
      </c>
      <c r="E76" s="36" t="s">
        <v>414</v>
      </c>
      <c r="F76" s="42">
        <v>43101</v>
      </c>
      <c r="G76" s="45">
        <v>116727276</v>
      </c>
      <c r="H76" s="32" t="s">
        <v>572</v>
      </c>
      <c r="I76" s="112"/>
      <c r="J76" s="112"/>
      <c r="K76" s="42">
        <v>43101</v>
      </c>
      <c r="L76" s="43">
        <v>43465</v>
      </c>
      <c r="M76" s="115" t="str">
        <f t="shared" si="1"/>
        <v>24%</v>
      </c>
      <c r="N76" s="111"/>
    </row>
    <row r="77" spans="1:14" ht="73.5" customHeight="1" x14ac:dyDescent="0.25">
      <c r="A77" s="35" t="s">
        <v>59</v>
      </c>
      <c r="B77" s="22" t="s">
        <v>952</v>
      </c>
      <c r="C77" s="31" t="s">
        <v>243</v>
      </c>
      <c r="D77" s="32" t="s">
        <v>619</v>
      </c>
      <c r="E77" s="36" t="s">
        <v>415</v>
      </c>
      <c r="F77" s="42">
        <v>43101</v>
      </c>
      <c r="G77" s="45">
        <v>200735412</v>
      </c>
      <c r="H77" s="32" t="s">
        <v>572</v>
      </c>
      <c r="I77" s="112"/>
      <c r="J77" s="112"/>
      <c r="K77" s="42">
        <v>43101</v>
      </c>
      <c r="L77" s="43">
        <v>43465</v>
      </c>
      <c r="M77" s="115" t="str">
        <f t="shared" si="1"/>
        <v>24%</v>
      </c>
      <c r="N77" s="111"/>
    </row>
    <row r="78" spans="1:14" ht="30.75" customHeight="1" x14ac:dyDescent="0.25">
      <c r="A78" s="35" t="s">
        <v>60</v>
      </c>
      <c r="B78" s="20" t="s">
        <v>778</v>
      </c>
      <c r="C78" s="47" t="s">
        <v>568</v>
      </c>
      <c r="D78" s="47" t="s">
        <v>568</v>
      </c>
      <c r="E78" s="47" t="s">
        <v>568</v>
      </c>
      <c r="F78" s="42">
        <v>43101</v>
      </c>
      <c r="G78" s="44" t="s">
        <v>568</v>
      </c>
      <c r="H78" s="47" t="s">
        <v>568</v>
      </c>
      <c r="I78" s="47" t="s">
        <v>568</v>
      </c>
      <c r="J78" s="47" t="s">
        <v>568</v>
      </c>
      <c r="K78" s="42" t="s">
        <v>568</v>
      </c>
      <c r="L78" s="43" t="s">
        <v>568</v>
      </c>
      <c r="M78" s="117" t="s">
        <v>568</v>
      </c>
      <c r="N78" s="111"/>
    </row>
    <row r="79" spans="1:14" ht="27" customHeight="1" x14ac:dyDescent="0.25">
      <c r="A79" s="35" t="s">
        <v>61</v>
      </c>
      <c r="B79" s="20" t="s">
        <v>778</v>
      </c>
      <c r="C79" s="47" t="s">
        <v>568</v>
      </c>
      <c r="D79" s="47" t="s">
        <v>568</v>
      </c>
      <c r="E79" s="47" t="s">
        <v>568</v>
      </c>
      <c r="F79" s="42">
        <v>43101</v>
      </c>
      <c r="G79" s="44" t="s">
        <v>568</v>
      </c>
      <c r="H79" s="47" t="s">
        <v>568</v>
      </c>
      <c r="I79" s="47" t="s">
        <v>568</v>
      </c>
      <c r="J79" s="47" t="s">
        <v>568</v>
      </c>
      <c r="K79" s="42" t="s">
        <v>568</v>
      </c>
      <c r="L79" s="43" t="s">
        <v>568</v>
      </c>
      <c r="M79" s="117" t="s">
        <v>568</v>
      </c>
      <c r="N79" s="111"/>
    </row>
    <row r="80" spans="1:14" ht="40.5" customHeight="1" x14ac:dyDescent="0.25">
      <c r="A80" s="35" t="s">
        <v>62</v>
      </c>
      <c r="B80" s="20" t="s">
        <v>778</v>
      </c>
      <c r="C80" s="47" t="s">
        <v>568</v>
      </c>
      <c r="D80" s="47" t="s">
        <v>568</v>
      </c>
      <c r="E80" s="47" t="s">
        <v>568</v>
      </c>
      <c r="F80" s="42">
        <v>43101</v>
      </c>
      <c r="G80" s="44" t="s">
        <v>568</v>
      </c>
      <c r="H80" s="47" t="s">
        <v>568</v>
      </c>
      <c r="I80" s="47" t="s">
        <v>568</v>
      </c>
      <c r="J80" s="47" t="s">
        <v>568</v>
      </c>
      <c r="K80" s="42" t="s">
        <v>568</v>
      </c>
      <c r="L80" s="43" t="s">
        <v>568</v>
      </c>
      <c r="M80" s="117" t="s">
        <v>568</v>
      </c>
      <c r="N80" s="111"/>
    </row>
    <row r="81" spans="1:14" ht="75.75" customHeight="1" x14ac:dyDescent="0.25">
      <c r="A81" s="35" t="s">
        <v>63</v>
      </c>
      <c r="B81" s="20" t="s">
        <v>842</v>
      </c>
      <c r="C81" s="31" t="s">
        <v>244</v>
      </c>
      <c r="D81" s="112" t="s">
        <v>599</v>
      </c>
      <c r="E81" s="36" t="s">
        <v>416</v>
      </c>
      <c r="F81" s="42">
        <v>43102</v>
      </c>
      <c r="G81" s="45">
        <v>549271206</v>
      </c>
      <c r="H81" s="32" t="s">
        <v>573</v>
      </c>
      <c r="I81" s="112"/>
      <c r="J81" s="112"/>
      <c r="K81" s="113">
        <v>43101</v>
      </c>
      <c r="L81" s="43">
        <v>43282</v>
      </c>
      <c r="M81" s="115" t="str">
        <f t="shared" si="1"/>
        <v>49%</v>
      </c>
      <c r="N81" s="111"/>
    </row>
    <row r="82" spans="1:14" ht="80.25" customHeight="1" x14ac:dyDescent="0.25">
      <c r="A82" s="35" t="s">
        <v>64</v>
      </c>
      <c r="B82" s="114" t="s">
        <v>1010</v>
      </c>
      <c r="C82" s="31" t="s">
        <v>245</v>
      </c>
      <c r="D82" s="32" t="s">
        <v>620</v>
      </c>
      <c r="E82" s="36" t="s">
        <v>417</v>
      </c>
      <c r="F82" s="42">
        <v>43105</v>
      </c>
      <c r="G82" s="45">
        <v>46000000</v>
      </c>
      <c r="H82" s="32" t="s">
        <v>575</v>
      </c>
      <c r="I82" s="112"/>
      <c r="J82" s="112"/>
      <c r="K82" s="42">
        <v>43104</v>
      </c>
      <c r="L82" s="43">
        <v>43133</v>
      </c>
      <c r="M82" s="115" t="str">
        <f t="shared" si="1"/>
        <v>100%</v>
      </c>
      <c r="N82" s="111"/>
    </row>
    <row r="83" spans="1:14" ht="72.75" customHeight="1" x14ac:dyDescent="0.25">
      <c r="A83" s="35" t="s">
        <v>65</v>
      </c>
      <c r="B83" s="114" t="s">
        <v>850</v>
      </c>
      <c r="C83" s="31" t="s">
        <v>246</v>
      </c>
      <c r="D83" s="32" t="s">
        <v>621</v>
      </c>
      <c r="E83" s="36" t="s">
        <v>418</v>
      </c>
      <c r="F83" s="42">
        <v>43110</v>
      </c>
      <c r="G83" s="45">
        <v>1295481378</v>
      </c>
      <c r="H83" s="31" t="s">
        <v>576</v>
      </c>
      <c r="I83" s="112"/>
      <c r="J83" s="112"/>
      <c r="K83" s="42">
        <v>43110</v>
      </c>
      <c r="L83" s="43">
        <v>43282</v>
      </c>
      <c r="M83" s="115" t="str">
        <f t="shared" si="1"/>
        <v>47%</v>
      </c>
      <c r="N83" s="111"/>
    </row>
    <row r="84" spans="1:14" ht="60.75" customHeight="1" x14ac:dyDescent="0.25">
      <c r="A84" s="35" t="s">
        <v>66</v>
      </c>
      <c r="B84" s="20" t="s">
        <v>842</v>
      </c>
      <c r="C84" s="31" t="s">
        <v>247</v>
      </c>
      <c r="D84" s="32" t="s">
        <v>622</v>
      </c>
      <c r="E84" s="36" t="s">
        <v>419</v>
      </c>
      <c r="F84" s="42">
        <v>43111</v>
      </c>
      <c r="G84" s="45">
        <v>36960000</v>
      </c>
      <c r="H84" s="32" t="s">
        <v>577</v>
      </c>
      <c r="I84" s="112"/>
      <c r="J84" s="112"/>
      <c r="K84" s="42">
        <v>43111</v>
      </c>
      <c r="L84" s="43">
        <v>43444</v>
      </c>
      <c r="M84" s="115" t="str">
        <f t="shared" si="1"/>
        <v>24%</v>
      </c>
      <c r="N84" s="111"/>
    </row>
    <row r="85" spans="1:14" ht="147" customHeight="1" x14ac:dyDescent="0.25">
      <c r="A85" s="35" t="s">
        <v>67</v>
      </c>
      <c r="B85" s="20" t="s">
        <v>842</v>
      </c>
      <c r="C85" s="31" t="s">
        <v>248</v>
      </c>
      <c r="D85" s="32" t="s">
        <v>599</v>
      </c>
      <c r="E85" s="36" t="s">
        <v>420</v>
      </c>
      <c r="F85" s="42">
        <v>43115</v>
      </c>
      <c r="G85" s="45">
        <v>149999989</v>
      </c>
      <c r="H85" s="31" t="s">
        <v>578</v>
      </c>
      <c r="I85" s="112"/>
      <c r="J85" s="112"/>
      <c r="K85" s="42">
        <v>43115</v>
      </c>
      <c r="L85" s="43">
        <v>43465</v>
      </c>
      <c r="M85" s="115" t="str">
        <f t="shared" si="1"/>
        <v>21%</v>
      </c>
      <c r="N85" s="111"/>
    </row>
    <row r="86" spans="1:14" ht="65.25" customHeight="1" x14ac:dyDescent="0.25">
      <c r="A86" s="35" t="s">
        <v>68</v>
      </c>
      <c r="B86" s="112" t="s">
        <v>856</v>
      </c>
      <c r="C86" s="31" t="s">
        <v>249</v>
      </c>
      <c r="D86" s="32" t="s">
        <v>623</v>
      </c>
      <c r="E86" s="36" t="s">
        <v>421</v>
      </c>
      <c r="F86" s="42">
        <v>43115</v>
      </c>
      <c r="G86" s="45">
        <v>80000000</v>
      </c>
      <c r="H86" s="32" t="s">
        <v>577</v>
      </c>
      <c r="I86" s="112"/>
      <c r="J86" s="112"/>
      <c r="K86" s="42">
        <v>43116</v>
      </c>
      <c r="L86" s="43">
        <v>43449</v>
      </c>
      <c r="M86" s="115" t="str">
        <f t="shared" si="1"/>
        <v>22%</v>
      </c>
      <c r="N86" s="111"/>
    </row>
    <row r="87" spans="1:14" ht="60" customHeight="1" x14ac:dyDescent="0.25">
      <c r="A87" s="35" t="s">
        <v>69</v>
      </c>
      <c r="B87" s="112" t="s">
        <v>856</v>
      </c>
      <c r="C87" s="31" t="s">
        <v>250</v>
      </c>
      <c r="D87" s="32" t="s">
        <v>624</v>
      </c>
      <c r="E87" s="36" t="s">
        <v>422</v>
      </c>
      <c r="F87" s="42">
        <v>43115</v>
      </c>
      <c r="G87" s="45">
        <v>72000000</v>
      </c>
      <c r="H87" s="32" t="s">
        <v>577</v>
      </c>
      <c r="I87" s="112"/>
      <c r="J87" s="112"/>
      <c r="K87" s="42">
        <v>43116</v>
      </c>
      <c r="L87" s="43">
        <v>43449</v>
      </c>
      <c r="M87" s="115" t="str">
        <f t="shared" si="1"/>
        <v>22%</v>
      </c>
      <c r="N87" s="111"/>
    </row>
    <row r="88" spans="1:14" ht="106.5" customHeight="1" x14ac:dyDescent="0.25">
      <c r="A88" s="35" t="s">
        <v>70</v>
      </c>
      <c r="B88" s="114" t="s">
        <v>770</v>
      </c>
      <c r="C88" s="31" t="s">
        <v>251</v>
      </c>
      <c r="D88" s="32" t="s">
        <v>625</v>
      </c>
      <c r="E88" s="36" t="s">
        <v>423</v>
      </c>
      <c r="F88" s="42">
        <v>43115</v>
      </c>
      <c r="G88" s="45">
        <v>57750000</v>
      </c>
      <c r="H88" s="32" t="s">
        <v>577</v>
      </c>
      <c r="I88" s="112"/>
      <c r="J88" s="112"/>
      <c r="K88" s="42">
        <v>43116</v>
      </c>
      <c r="L88" s="43">
        <v>43449</v>
      </c>
      <c r="M88" s="115" t="str">
        <f t="shared" si="1"/>
        <v>22%</v>
      </c>
      <c r="N88" s="111"/>
    </row>
    <row r="89" spans="1:14" ht="78" customHeight="1" x14ac:dyDescent="0.25">
      <c r="A89" s="35" t="s">
        <v>71</v>
      </c>
      <c r="B89" s="112"/>
      <c r="C89" s="31" t="s">
        <v>252</v>
      </c>
      <c r="D89" s="32" t="s">
        <v>626</v>
      </c>
      <c r="E89" s="36" t="s">
        <v>424</v>
      </c>
      <c r="F89" s="42">
        <v>43115</v>
      </c>
      <c r="G89" s="45">
        <v>57757000</v>
      </c>
      <c r="H89" s="32" t="s">
        <v>577</v>
      </c>
      <c r="I89" s="112"/>
      <c r="J89" s="112"/>
      <c r="K89" s="42">
        <v>43116</v>
      </c>
      <c r="L89" s="43">
        <v>43449</v>
      </c>
      <c r="M89" s="115" t="str">
        <f t="shared" si="1"/>
        <v>22%</v>
      </c>
      <c r="N89" s="111"/>
    </row>
    <row r="90" spans="1:14" ht="75.75" customHeight="1" x14ac:dyDescent="0.25">
      <c r="A90" s="35" t="s">
        <v>72</v>
      </c>
      <c r="B90" s="22" t="s">
        <v>952</v>
      </c>
      <c r="C90" s="31" t="s">
        <v>253</v>
      </c>
      <c r="D90" s="32" t="s">
        <v>627</v>
      </c>
      <c r="E90" s="36" t="s">
        <v>425</v>
      </c>
      <c r="F90" s="42">
        <v>43115</v>
      </c>
      <c r="G90" s="45">
        <v>800000000</v>
      </c>
      <c r="H90" s="32" t="s">
        <v>573</v>
      </c>
      <c r="I90" s="112"/>
      <c r="J90" s="112"/>
      <c r="K90" s="42">
        <v>43116</v>
      </c>
      <c r="L90" s="43">
        <v>43296</v>
      </c>
      <c r="M90" s="115" t="str">
        <f t="shared" si="1"/>
        <v>41%</v>
      </c>
      <c r="N90" s="111"/>
    </row>
    <row r="91" spans="1:14" ht="69" customHeight="1" x14ac:dyDescent="0.25">
      <c r="A91" s="35" t="s">
        <v>73</v>
      </c>
      <c r="B91" s="112"/>
      <c r="C91" s="31" t="s">
        <v>254</v>
      </c>
      <c r="D91" s="32" t="s">
        <v>628</v>
      </c>
      <c r="E91" s="36" t="s">
        <v>426</v>
      </c>
      <c r="F91" s="42">
        <v>43115</v>
      </c>
      <c r="G91" s="45">
        <v>82830000</v>
      </c>
      <c r="H91" s="32" t="s">
        <v>577</v>
      </c>
      <c r="I91" s="112"/>
      <c r="J91" s="112"/>
      <c r="K91" s="42">
        <v>43116</v>
      </c>
      <c r="L91" s="43">
        <v>43449</v>
      </c>
      <c r="M91" s="115" t="str">
        <f t="shared" si="1"/>
        <v>22%</v>
      </c>
      <c r="N91" s="111"/>
    </row>
    <row r="92" spans="1:14" ht="71.25" customHeight="1" x14ac:dyDescent="0.25">
      <c r="A92" s="35" t="s">
        <v>74</v>
      </c>
      <c r="B92" s="20" t="s">
        <v>842</v>
      </c>
      <c r="C92" s="31" t="s">
        <v>255</v>
      </c>
      <c r="D92" s="112" t="s">
        <v>629</v>
      </c>
      <c r="E92" s="36" t="s">
        <v>427</v>
      </c>
      <c r="F92" s="42">
        <v>43115</v>
      </c>
      <c r="G92" s="45">
        <v>30250000</v>
      </c>
      <c r="H92" s="32" t="s">
        <v>577</v>
      </c>
      <c r="I92" s="112"/>
      <c r="J92" s="112"/>
      <c r="K92" s="113">
        <v>43116</v>
      </c>
      <c r="L92" s="68">
        <v>43449</v>
      </c>
      <c r="M92" s="115" t="str">
        <f t="shared" si="1"/>
        <v>22%</v>
      </c>
      <c r="N92" s="111"/>
    </row>
    <row r="93" spans="1:14" ht="63.75" customHeight="1" x14ac:dyDescent="0.25">
      <c r="A93" s="35" t="s">
        <v>75</v>
      </c>
      <c r="B93" s="112" t="s">
        <v>856</v>
      </c>
      <c r="C93" s="31" t="s">
        <v>256</v>
      </c>
      <c r="D93" s="32" t="s">
        <v>630</v>
      </c>
      <c r="E93" s="36" t="s">
        <v>428</v>
      </c>
      <c r="F93" s="42">
        <v>43115</v>
      </c>
      <c r="G93" s="45">
        <v>19250000</v>
      </c>
      <c r="H93" s="32" t="s">
        <v>577</v>
      </c>
      <c r="I93" s="112"/>
      <c r="J93" s="112"/>
      <c r="K93" s="42">
        <v>43116</v>
      </c>
      <c r="L93" s="43">
        <v>43449</v>
      </c>
      <c r="M93" s="115" t="str">
        <f t="shared" si="1"/>
        <v>22%</v>
      </c>
      <c r="N93" s="111"/>
    </row>
    <row r="94" spans="1:14" ht="73.5" customHeight="1" x14ac:dyDescent="0.25">
      <c r="A94" s="35" t="s">
        <v>76</v>
      </c>
      <c r="B94" s="112" t="s">
        <v>856</v>
      </c>
      <c r="C94" s="31" t="s">
        <v>257</v>
      </c>
      <c r="D94" s="32" t="s">
        <v>631</v>
      </c>
      <c r="E94" s="36" t="s">
        <v>428</v>
      </c>
      <c r="F94" s="42">
        <v>43115</v>
      </c>
      <c r="G94" s="45">
        <v>19250000</v>
      </c>
      <c r="H94" s="32" t="s">
        <v>577</v>
      </c>
      <c r="I94" s="112"/>
      <c r="J94" s="112"/>
      <c r="K94" s="42">
        <v>43116</v>
      </c>
      <c r="L94" s="43">
        <v>43449</v>
      </c>
      <c r="M94" s="115" t="str">
        <f t="shared" si="1"/>
        <v>22%</v>
      </c>
      <c r="N94" s="111"/>
    </row>
    <row r="95" spans="1:14" ht="75.75" customHeight="1" x14ac:dyDescent="0.25">
      <c r="A95" s="35" t="s">
        <v>77</v>
      </c>
      <c r="B95" s="22" t="s">
        <v>770</v>
      </c>
      <c r="C95" s="31" t="s">
        <v>258</v>
      </c>
      <c r="D95" s="32" t="s">
        <v>632</v>
      </c>
      <c r="E95" s="38" t="s">
        <v>429</v>
      </c>
      <c r="F95" s="42">
        <v>43116</v>
      </c>
      <c r="G95" s="45">
        <v>57750000</v>
      </c>
      <c r="H95" s="32" t="s">
        <v>577</v>
      </c>
      <c r="I95" s="112"/>
      <c r="J95" s="112"/>
      <c r="K95" s="42">
        <v>43117</v>
      </c>
      <c r="L95" s="43">
        <v>43450</v>
      </c>
      <c r="M95" s="115" t="str">
        <f t="shared" si="1"/>
        <v>22%</v>
      </c>
      <c r="N95" s="111"/>
    </row>
    <row r="96" spans="1:14" ht="73.5" customHeight="1" x14ac:dyDescent="0.25">
      <c r="A96" s="35" t="s">
        <v>78</v>
      </c>
      <c r="B96" s="112" t="s">
        <v>856</v>
      </c>
      <c r="C96" s="31" t="s">
        <v>259</v>
      </c>
      <c r="D96" s="32" t="s">
        <v>633</v>
      </c>
      <c r="E96" s="38" t="s">
        <v>430</v>
      </c>
      <c r="F96" s="42">
        <v>43116</v>
      </c>
      <c r="G96" s="45">
        <v>19250000</v>
      </c>
      <c r="H96" s="32" t="s">
        <v>577</v>
      </c>
      <c r="I96" s="112"/>
      <c r="J96" s="112"/>
      <c r="K96" s="42">
        <v>43116</v>
      </c>
      <c r="L96" s="43">
        <v>43449</v>
      </c>
      <c r="M96" s="115" t="str">
        <f t="shared" si="1"/>
        <v>22%</v>
      </c>
      <c r="N96" s="111"/>
    </row>
    <row r="97" spans="1:14" ht="63" customHeight="1" x14ac:dyDescent="0.25">
      <c r="A97" s="35" t="s">
        <v>79</v>
      </c>
      <c r="B97" s="22" t="s">
        <v>770</v>
      </c>
      <c r="C97" s="31" t="s">
        <v>260</v>
      </c>
      <c r="D97" s="32" t="s">
        <v>634</v>
      </c>
      <c r="E97" s="38" t="s">
        <v>431</v>
      </c>
      <c r="F97" s="42">
        <v>43116</v>
      </c>
      <c r="G97" s="45">
        <v>57750000</v>
      </c>
      <c r="H97" s="32" t="s">
        <v>577</v>
      </c>
      <c r="I97" s="112"/>
      <c r="J97" s="112"/>
      <c r="K97" s="42">
        <v>43117</v>
      </c>
      <c r="L97" s="43">
        <v>43450</v>
      </c>
      <c r="M97" s="115" t="str">
        <f t="shared" si="1"/>
        <v>22%</v>
      </c>
      <c r="N97" s="111"/>
    </row>
    <row r="98" spans="1:14" ht="60" customHeight="1" x14ac:dyDescent="0.25">
      <c r="A98" s="35" t="s">
        <v>80</v>
      </c>
      <c r="B98" s="22" t="s">
        <v>770</v>
      </c>
      <c r="C98" s="31" t="s">
        <v>261</v>
      </c>
      <c r="D98" s="32" t="s">
        <v>635</v>
      </c>
      <c r="E98" s="38" t="s">
        <v>1012</v>
      </c>
      <c r="F98" s="42">
        <v>43116</v>
      </c>
      <c r="G98" s="45">
        <v>38500000</v>
      </c>
      <c r="H98" s="32" t="s">
        <v>577</v>
      </c>
      <c r="I98" s="112"/>
      <c r="J98" s="112"/>
      <c r="K98" s="42">
        <v>43117</v>
      </c>
      <c r="L98" s="43">
        <v>43450</v>
      </c>
      <c r="M98" s="115" t="str">
        <f t="shared" si="1"/>
        <v>22%</v>
      </c>
      <c r="N98" s="111"/>
    </row>
    <row r="99" spans="1:14" ht="78" customHeight="1" x14ac:dyDescent="0.25">
      <c r="A99" s="35" t="s">
        <v>81</v>
      </c>
      <c r="B99" s="20" t="s">
        <v>842</v>
      </c>
      <c r="C99" s="31" t="s">
        <v>262</v>
      </c>
      <c r="D99" s="32" t="s">
        <v>636</v>
      </c>
      <c r="E99" s="38" t="s">
        <v>432</v>
      </c>
      <c r="F99" s="42">
        <v>43116</v>
      </c>
      <c r="G99" s="45">
        <v>57750000</v>
      </c>
      <c r="H99" s="32" t="s">
        <v>579</v>
      </c>
      <c r="I99" s="112"/>
      <c r="J99" s="112"/>
      <c r="K99" s="42">
        <v>43118</v>
      </c>
      <c r="L99" s="43">
        <v>43421</v>
      </c>
      <c r="M99" s="115" t="str">
        <f t="shared" si="1"/>
        <v>24%</v>
      </c>
      <c r="N99" s="111"/>
    </row>
    <row r="100" spans="1:14" ht="67.5" customHeight="1" x14ac:dyDescent="0.25">
      <c r="A100" s="35" t="s">
        <v>82</v>
      </c>
      <c r="B100" s="112" t="s">
        <v>856</v>
      </c>
      <c r="C100" s="31" t="s">
        <v>263</v>
      </c>
      <c r="D100" s="32" t="s">
        <v>637</v>
      </c>
      <c r="E100" s="38" t="s">
        <v>428</v>
      </c>
      <c r="F100" s="42">
        <v>43116</v>
      </c>
      <c r="G100" s="45">
        <v>19250000</v>
      </c>
      <c r="H100" s="32" t="s">
        <v>577</v>
      </c>
      <c r="I100" s="112"/>
      <c r="J100" s="112"/>
      <c r="K100" s="42">
        <v>43117</v>
      </c>
      <c r="L100" s="43">
        <v>43450</v>
      </c>
      <c r="M100" s="115" t="str">
        <f t="shared" si="1"/>
        <v>22%</v>
      </c>
      <c r="N100" s="111"/>
    </row>
    <row r="101" spans="1:14" ht="98.25" customHeight="1" x14ac:dyDescent="0.25">
      <c r="A101" s="35" t="s">
        <v>83</v>
      </c>
      <c r="B101" s="22" t="s">
        <v>770</v>
      </c>
      <c r="C101" s="31" t="s">
        <v>264</v>
      </c>
      <c r="D101" s="32" t="s">
        <v>638</v>
      </c>
      <c r="E101" s="38" t="s">
        <v>433</v>
      </c>
      <c r="F101" s="42">
        <v>43116</v>
      </c>
      <c r="G101" s="45">
        <v>44000000</v>
      </c>
      <c r="H101" s="32" t="s">
        <v>577</v>
      </c>
      <c r="I101" s="112"/>
      <c r="J101" s="112"/>
      <c r="K101" s="42">
        <v>43117</v>
      </c>
      <c r="L101" s="43">
        <v>43450</v>
      </c>
      <c r="M101" s="115" t="str">
        <f t="shared" si="1"/>
        <v>22%</v>
      </c>
      <c r="N101" s="111"/>
    </row>
    <row r="102" spans="1:14" ht="87.75" customHeight="1" x14ac:dyDescent="0.25">
      <c r="A102" s="35" t="s">
        <v>84</v>
      </c>
      <c r="B102" s="112" t="s">
        <v>856</v>
      </c>
      <c r="C102" s="31" t="s">
        <v>265</v>
      </c>
      <c r="D102" s="32" t="s">
        <v>639</v>
      </c>
      <c r="E102" s="39" t="s">
        <v>434</v>
      </c>
      <c r="F102" s="42">
        <v>43116</v>
      </c>
      <c r="G102" s="45">
        <v>30870000</v>
      </c>
      <c r="H102" s="31" t="s">
        <v>580</v>
      </c>
      <c r="I102" s="112"/>
      <c r="J102" s="112"/>
      <c r="K102" s="42">
        <v>43116</v>
      </c>
      <c r="L102" s="43">
        <v>43434</v>
      </c>
      <c r="M102" s="115" t="str">
        <f t="shared" si="1"/>
        <v>23%</v>
      </c>
      <c r="N102" s="111"/>
    </row>
    <row r="103" spans="1:14" ht="80.25" customHeight="1" x14ac:dyDescent="0.25">
      <c r="A103" s="35" t="s">
        <v>85</v>
      </c>
      <c r="B103" s="20" t="s">
        <v>778</v>
      </c>
      <c r="C103" s="31" t="s">
        <v>266</v>
      </c>
      <c r="D103" s="32" t="s">
        <v>640</v>
      </c>
      <c r="E103" s="36" t="s">
        <v>435</v>
      </c>
      <c r="F103" s="42">
        <v>43116</v>
      </c>
      <c r="G103" s="45">
        <v>380000000</v>
      </c>
      <c r="H103" s="32" t="s">
        <v>581</v>
      </c>
      <c r="I103" s="112"/>
      <c r="J103" s="112"/>
      <c r="K103" s="42">
        <v>43117</v>
      </c>
      <c r="L103" s="43">
        <v>43389</v>
      </c>
      <c r="M103" s="115" t="str">
        <f t="shared" si="1"/>
        <v>27%</v>
      </c>
      <c r="N103" s="111"/>
    </row>
    <row r="104" spans="1:14" ht="36" customHeight="1" x14ac:dyDescent="0.25">
      <c r="A104" s="35" t="s">
        <v>86</v>
      </c>
      <c r="B104" s="20" t="s">
        <v>842</v>
      </c>
      <c r="C104" s="31" t="s">
        <v>267</v>
      </c>
      <c r="D104" s="32" t="s">
        <v>641</v>
      </c>
      <c r="E104" s="36" t="s">
        <v>436</v>
      </c>
      <c r="F104" s="42">
        <v>43116</v>
      </c>
      <c r="G104" s="45">
        <v>27720000</v>
      </c>
      <c r="H104" s="32" t="s">
        <v>577</v>
      </c>
      <c r="I104" s="112"/>
      <c r="J104" s="112"/>
      <c r="K104" s="42">
        <v>43118</v>
      </c>
      <c r="L104" s="43">
        <v>43451</v>
      </c>
      <c r="M104" s="115" t="str">
        <f t="shared" si="1"/>
        <v>22%</v>
      </c>
      <c r="N104" s="111"/>
    </row>
    <row r="105" spans="1:14" ht="55.5" customHeight="1" x14ac:dyDescent="0.25">
      <c r="A105" s="35" t="s">
        <v>87</v>
      </c>
      <c r="B105" s="20" t="s">
        <v>842</v>
      </c>
      <c r="C105" s="31" t="s">
        <v>268</v>
      </c>
      <c r="D105" s="32" t="s">
        <v>642</v>
      </c>
      <c r="E105" s="36" t="s">
        <v>437</v>
      </c>
      <c r="F105" s="42">
        <v>43117</v>
      </c>
      <c r="G105" s="45">
        <v>25200000</v>
      </c>
      <c r="H105" s="32" t="s">
        <v>579</v>
      </c>
      <c r="I105" s="112"/>
      <c r="J105" s="112"/>
      <c r="K105" s="42">
        <v>43118</v>
      </c>
      <c r="L105" s="43">
        <v>43421</v>
      </c>
      <c r="M105" s="115" t="str">
        <f t="shared" si="1"/>
        <v>24%</v>
      </c>
      <c r="N105" s="111"/>
    </row>
    <row r="106" spans="1:14" ht="66" customHeight="1" x14ac:dyDescent="0.25">
      <c r="A106" s="35" t="s">
        <v>88</v>
      </c>
      <c r="B106" s="20" t="s">
        <v>842</v>
      </c>
      <c r="C106" s="31" t="s">
        <v>269</v>
      </c>
      <c r="D106" s="32" t="s">
        <v>643</v>
      </c>
      <c r="E106" s="36" t="s">
        <v>438</v>
      </c>
      <c r="F106" s="42">
        <v>43117</v>
      </c>
      <c r="G106" s="45">
        <v>28875000</v>
      </c>
      <c r="H106" s="32" t="s">
        <v>579</v>
      </c>
      <c r="I106" s="112"/>
      <c r="J106" s="112"/>
      <c r="K106" s="42">
        <v>43118</v>
      </c>
      <c r="L106" s="43">
        <v>43421</v>
      </c>
      <c r="M106" s="115" t="str">
        <f t="shared" si="1"/>
        <v>24%</v>
      </c>
      <c r="N106" s="111"/>
    </row>
    <row r="107" spans="1:14" ht="63.75" customHeight="1" x14ac:dyDescent="0.25">
      <c r="A107" s="35" t="s">
        <v>89</v>
      </c>
      <c r="B107" s="112" t="s">
        <v>856</v>
      </c>
      <c r="C107" s="31" t="s">
        <v>270</v>
      </c>
      <c r="D107" s="32" t="s">
        <v>644</v>
      </c>
      <c r="E107" s="36" t="s">
        <v>428</v>
      </c>
      <c r="F107" s="42">
        <v>43117</v>
      </c>
      <c r="G107" s="45">
        <v>19250000</v>
      </c>
      <c r="H107" s="32" t="s">
        <v>577</v>
      </c>
      <c r="I107" s="112"/>
      <c r="J107" s="112"/>
      <c r="K107" s="42">
        <v>43117</v>
      </c>
      <c r="L107" s="43">
        <v>43450</v>
      </c>
      <c r="M107" s="115" t="str">
        <f t="shared" si="1"/>
        <v>22%</v>
      </c>
      <c r="N107" s="111"/>
    </row>
    <row r="108" spans="1:14" ht="78" customHeight="1" x14ac:dyDescent="0.25">
      <c r="A108" s="35" t="s">
        <v>90</v>
      </c>
      <c r="B108" s="112" t="s">
        <v>856</v>
      </c>
      <c r="C108" s="31" t="s">
        <v>271</v>
      </c>
      <c r="D108" s="32" t="s">
        <v>645</v>
      </c>
      <c r="E108" s="36" t="s">
        <v>439</v>
      </c>
      <c r="F108" s="42">
        <v>43117</v>
      </c>
      <c r="G108" s="45">
        <v>26554000</v>
      </c>
      <c r="H108" s="32" t="s">
        <v>577</v>
      </c>
      <c r="I108" s="112"/>
      <c r="J108" s="112"/>
      <c r="K108" s="42">
        <v>43118</v>
      </c>
      <c r="L108" s="43">
        <v>43451</v>
      </c>
      <c r="M108" s="115" t="str">
        <f t="shared" si="1"/>
        <v>22%</v>
      </c>
      <c r="N108" s="111"/>
    </row>
    <row r="109" spans="1:14" ht="68.25" customHeight="1" x14ac:dyDescent="0.25">
      <c r="A109" s="35" t="s">
        <v>91</v>
      </c>
      <c r="B109" s="112" t="s">
        <v>856</v>
      </c>
      <c r="C109" s="31" t="s">
        <v>272</v>
      </c>
      <c r="D109" s="32" t="s">
        <v>646</v>
      </c>
      <c r="E109" s="36" t="s">
        <v>440</v>
      </c>
      <c r="F109" s="42">
        <v>43117</v>
      </c>
      <c r="G109" s="45">
        <v>63000000</v>
      </c>
      <c r="H109" s="32" t="s">
        <v>577</v>
      </c>
      <c r="I109" s="112"/>
      <c r="J109" s="112"/>
      <c r="K109" s="42">
        <v>43118</v>
      </c>
      <c r="L109" s="43">
        <v>43421</v>
      </c>
      <c r="M109" s="115" t="str">
        <f t="shared" si="1"/>
        <v>24%</v>
      </c>
      <c r="N109" s="111"/>
    </row>
    <row r="110" spans="1:14" ht="97.5" customHeight="1" x14ac:dyDescent="0.25">
      <c r="A110" s="35" t="s">
        <v>92</v>
      </c>
      <c r="B110" s="20" t="s">
        <v>842</v>
      </c>
      <c r="C110" s="31" t="s">
        <v>273</v>
      </c>
      <c r="D110" s="32" t="s">
        <v>647</v>
      </c>
      <c r="E110" s="36" t="s">
        <v>441</v>
      </c>
      <c r="F110" s="42">
        <v>43117</v>
      </c>
      <c r="G110" s="45">
        <v>28875000</v>
      </c>
      <c r="H110" s="32" t="s">
        <v>579</v>
      </c>
      <c r="I110" s="112"/>
      <c r="J110" s="112"/>
      <c r="K110" s="42">
        <v>43117</v>
      </c>
      <c r="L110" s="43">
        <v>43420</v>
      </c>
      <c r="M110" s="115" t="str">
        <f t="shared" si="1"/>
        <v>24%</v>
      </c>
      <c r="N110" s="111"/>
    </row>
    <row r="111" spans="1:14" ht="66" customHeight="1" x14ac:dyDescent="0.25">
      <c r="A111" s="35" t="s">
        <v>93</v>
      </c>
      <c r="B111" s="20" t="s">
        <v>842</v>
      </c>
      <c r="C111" s="31" t="s">
        <v>274</v>
      </c>
      <c r="D111" s="32" t="s">
        <v>648</v>
      </c>
      <c r="E111" s="36" t="s">
        <v>442</v>
      </c>
      <c r="F111" s="42">
        <v>43117</v>
      </c>
      <c r="G111" s="45">
        <v>25200000</v>
      </c>
      <c r="H111" s="32" t="s">
        <v>579</v>
      </c>
      <c r="I111" s="112"/>
      <c r="J111" s="112"/>
      <c r="K111" s="42">
        <v>43118</v>
      </c>
      <c r="L111" s="43">
        <v>43421</v>
      </c>
      <c r="M111" s="115" t="str">
        <f t="shared" si="1"/>
        <v>24%</v>
      </c>
      <c r="N111" s="111"/>
    </row>
    <row r="112" spans="1:14" ht="78" customHeight="1" x14ac:dyDescent="0.25">
      <c r="A112" s="35" t="s">
        <v>94</v>
      </c>
      <c r="B112" s="20" t="s">
        <v>842</v>
      </c>
      <c r="C112" s="31" t="s">
        <v>275</v>
      </c>
      <c r="D112" s="32" t="s">
        <v>649</v>
      </c>
      <c r="E112" s="39" t="s">
        <v>443</v>
      </c>
      <c r="F112" s="42">
        <v>43117</v>
      </c>
      <c r="G112" s="45">
        <v>19250000</v>
      </c>
      <c r="H112" s="32" t="s">
        <v>577</v>
      </c>
      <c r="I112" s="112"/>
      <c r="J112" s="112"/>
      <c r="K112" s="42">
        <v>43117</v>
      </c>
      <c r="L112" s="43">
        <v>43450</v>
      </c>
      <c r="M112" s="115" t="str">
        <f t="shared" si="1"/>
        <v>22%</v>
      </c>
      <c r="N112" s="111"/>
    </row>
    <row r="113" spans="1:14" ht="79.5" customHeight="1" x14ac:dyDescent="0.25">
      <c r="A113" s="35" t="s">
        <v>95</v>
      </c>
      <c r="B113" s="20" t="s">
        <v>842</v>
      </c>
      <c r="C113" s="31" t="s">
        <v>276</v>
      </c>
      <c r="D113" s="32" t="s">
        <v>650</v>
      </c>
      <c r="E113" s="36" t="s">
        <v>444</v>
      </c>
      <c r="F113" s="42">
        <v>43117</v>
      </c>
      <c r="G113" s="45">
        <v>28875000</v>
      </c>
      <c r="H113" s="32" t="s">
        <v>579</v>
      </c>
      <c r="I113" s="112"/>
      <c r="J113" s="112"/>
      <c r="K113" s="42">
        <v>43118</v>
      </c>
      <c r="L113" s="43">
        <v>43421</v>
      </c>
      <c r="M113" s="115" t="str">
        <f t="shared" si="1"/>
        <v>24%</v>
      </c>
      <c r="N113" s="111"/>
    </row>
    <row r="114" spans="1:14" ht="58.5" customHeight="1" x14ac:dyDescent="0.25">
      <c r="A114" s="35" t="s">
        <v>96</v>
      </c>
      <c r="B114" s="20" t="s">
        <v>842</v>
      </c>
      <c r="C114" s="31" t="s">
        <v>277</v>
      </c>
      <c r="D114" s="112" t="s">
        <v>651</v>
      </c>
      <c r="E114" s="36" t="s">
        <v>445</v>
      </c>
      <c r="F114" s="42">
        <v>43117</v>
      </c>
      <c r="G114" s="45">
        <v>25200000</v>
      </c>
      <c r="H114" s="32" t="s">
        <v>579</v>
      </c>
      <c r="I114" s="112"/>
      <c r="J114" s="112"/>
      <c r="K114" s="113">
        <v>43118</v>
      </c>
      <c r="L114" s="68">
        <v>43421</v>
      </c>
      <c r="M114" s="115" t="str">
        <f t="shared" si="1"/>
        <v>24%</v>
      </c>
      <c r="N114" s="111"/>
    </row>
    <row r="115" spans="1:14" ht="62.25" customHeight="1" x14ac:dyDescent="0.25">
      <c r="A115" s="35" t="s">
        <v>97</v>
      </c>
      <c r="B115" s="20" t="s">
        <v>842</v>
      </c>
      <c r="C115" s="31" t="s">
        <v>278</v>
      </c>
      <c r="D115" s="32" t="s">
        <v>652</v>
      </c>
      <c r="E115" s="36" t="s">
        <v>446</v>
      </c>
      <c r="F115" s="42">
        <v>43118</v>
      </c>
      <c r="G115" s="45">
        <v>53550000</v>
      </c>
      <c r="H115" s="32" t="s">
        <v>579</v>
      </c>
      <c r="I115" s="112"/>
      <c r="J115" s="112"/>
      <c r="K115" s="42">
        <v>43119</v>
      </c>
      <c r="L115" s="43">
        <v>43422</v>
      </c>
      <c r="M115" s="115" t="str">
        <f t="shared" ref="M115:M178" si="2">IF((ROUND((($N$2-$K115)/(EDATE($L115,$I115)-$K115)*100),2))&gt;100,"100%",CONCATENATE((ROUND((($N$2-$K115)/(EDATE($L115,$I115)-$K115)*100),0)),"%"))</f>
        <v>23%</v>
      </c>
      <c r="N115" s="111"/>
    </row>
    <row r="116" spans="1:14" ht="54" customHeight="1" x14ac:dyDescent="0.25">
      <c r="A116" s="35" t="s">
        <v>98</v>
      </c>
      <c r="B116" s="20" t="s">
        <v>842</v>
      </c>
      <c r="C116" s="31" t="s">
        <v>279</v>
      </c>
      <c r="D116" s="32" t="s">
        <v>653</v>
      </c>
      <c r="E116" s="36" t="s">
        <v>447</v>
      </c>
      <c r="F116" s="42">
        <v>43118</v>
      </c>
      <c r="G116" s="45">
        <v>26775000</v>
      </c>
      <c r="H116" s="32" t="s">
        <v>579</v>
      </c>
      <c r="I116" s="112"/>
      <c r="J116" s="112"/>
      <c r="K116" s="42">
        <v>43119</v>
      </c>
      <c r="L116" s="43">
        <v>43422</v>
      </c>
      <c r="M116" s="115" t="str">
        <f t="shared" si="2"/>
        <v>23%</v>
      </c>
      <c r="N116" s="111"/>
    </row>
    <row r="117" spans="1:14" ht="135.75" customHeight="1" x14ac:dyDescent="0.25">
      <c r="A117" s="35" t="s">
        <v>99</v>
      </c>
      <c r="B117" s="20" t="s">
        <v>842</v>
      </c>
      <c r="C117" s="31" t="s">
        <v>280</v>
      </c>
      <c r="D117" s="32" t="s">
        <v>654</v>
      </c>
      <c r="E117" s="36" t="s">
        <v>448</v>
      </c>
      <c r="F117" s="42">
        <v>43118</v>
      </c>
      <c r="G117" s="45">
        <v>25200000</v>
      </c>
      <c r="H117" s="32" t="s">
        <v>579</v>
      </c>
      <c r="I117" s="112"/>
      <c r="J117" s="112"/>
      <c r="K117" s="42">
        <v>43119</v>
      </c>
      <c r="L117" s="43">
        <v>43422</v>
      </c>
      <c r="M117" s="115" t="str">
        <f t="shared" si="2"/>
        <v>23%</v>
      </c>
      <c r="N117" s="111"/>
    </row>
    <row r="118" spans="1:14" ht="70.5" customHeight="1" x14ac:dyDescent="0.25">
      <c r="A118" s="35" t="s">
        <v>100</v>
      </c>
      <c r="B118" s="20" t="s">
        <v>842</v>
      </c>
      <c r="C118" s="31" t="s">
        <v>281</v>
      </c>
      <c r="D118" s="32" t="s">
        <v>655</v>
      </c>
      <c r="E118" s="36" t="s">
        <v>449</v>
      </c>
      <c r="F118" s="42">
        <v>43118</v>
      </c>
      <c r="G118" s="45">
        <v>15120000</v>
      </c>
      <c r="H118" s="32" t="s">
        <v>581</v>
      </c>
      <c r="I118" s="112"/>
      <c r="J118" s="112"/>
      <c r="K118" s="42">
        <v>43119</v>
      </c>
      <c r="L118" s="43">
        <v>43391</v>
      </c>
      <c r="M118" s="115" t="str">
        <f t="shared" si="2"/>
        <v>26%</v>
      </c>
      <c r="N118" s="111"/>
    </row>
    <row r="119" spans="1:14" ht="96" customHeight="1" x14ac:dyDescent="0.25">
      <c r="A119" s="35" t="s">
        <v>101</v>
      </c>
      <c r="B119" s="20" t="s">
        <v>842</v>
      </c>
      <c r="C119" s="31" t="s">
        <v>282</v>
      </c>
      <c r="D119" s="32" t="s">
        <v>656</v>
      </c>
      <c r="E119" s="36" t="s">
        <v>450</v>
      </c>
      <c r="F119" s="42">
        <v>43118</v>
      </c>
      <c r="G119" s="45">
        <v>63525000</v>
      </c>
      <c r="H119" s="32" t="s">
        <v>577</v>
      </c>
      <c r="I119" s="112"/>
      <c r="J119" s="112"/>
      <c r="K119" s="42">
        <v>43119</v>
      </c>
      <c r="L119" s="43">
        <v>43452</v>
      </c>
      <c r="M119" s="115" t="str">
        <f t="shared" si="2"/>
        <v>21%</v>
      </c>
      <c r="N119" s="111"/>
    </row>
    <row r="120" spans="1:14" ht="52.5" customHeight="1" x14ac:dyDescent="0.25">
      <c r="A120" s="35" t="s">
        <v>102</v>
      </c>
      <c r="B120" s="112" t="s">
        <v>830</v>
      </c>
      <c r="C120" s="31" t="s">
        <v>283</v>
      </c>
      <c r="D120" s="32" t="s">
        <v>657</v>
      </c>
      <c r="E120" s="36" t="s">
        <v>451</v>
      </c>
      <c r="F120" s="42">
        <v>43118</v>
      </c>
      <c r="G120" s="45">
        <v>97744097</v>
      </c>
      <c r="H120" s="32" t="s">
        <v>577</v>
      </c>
      <c r="I120" s="112"/>
      <c r="J120" s="112"/>
      <c r="K120" s="42">
        <v>43119</v>
      </c>
      <c r="L120" s="43">
        <v>43452</v>
      </c>
      <c r="M120" s="115" t="str">
        <f t="shared" si="2"/>
        <v>21%</v>
      </c>
      <c r="N120" s="111"/>
    </row>
    <row r="121" spans="1:14" ht="63" customHeight="1" x14ac:dyDescent="0.25">
      <c r="A121" s="35" t="s">
        <v>103</v>
      </c>
      <c r="B121" s="20" t="s">
        <v>842</v>
      </c>
      <c r="C121" s="31" t="s">
        <v>284</v>
      </c>
      <c r="D121" s="32" t="s">
        <v>658</v>
      </c>
      <c r="E121" s="36" t="s">
        <v>452</v>
      </c>
      <c r="F121" s="42">
        <v>43118</v>
      </c>
      <c r="G121" s="45">
        <v>16800000</v>
      </c>
      <c r="H121" s="32" t="s">
        <v>579</v>
      </c>
      <c r="I121" s="112"/>
      <c r="J121" s="112"/>
      <c r="K121" s="42">
        <v>43119</v>
      </c>
      <c r="L121" s="43">
        <v>43422</v>
      </c>
      <c r="M121" s="115" t="str">
        <f t="shared" si="2"/>
        <v>23%</v>
      </c>
      <c r="N121" s="111"/>
    </row>
    <row r="122" spans="1:14" ht="60.75" customHeight="1" x14ac:dyDescent="0.25">
      <c r="A122" s="35" t="s">
        <v>104</v>
      </c>
      <c r="B122" s="20" t="s">
        <v>842</v>
      </c>
      <c r="C122" s="31" t="s">
        <v>285</v>
      </c>
      <c r="D122" s="32" t="s">
        <v>659</v>
      </c>
      <c r="E122" s="36" t="s">
        <v>453</v>
      </c>
      <c r="F122" s="42">
        <v>43119</v>
      </c>
      <c r="G122" s="45">
        <v>57750000</v>
      </c>
      <c r="H122" s="32" t="s">
        <v>579</v>
      </c>
      <c r="I122" s="112"/>
      <c r="J122" s="112"/>
      <c r="K122" s="42">
        <v>43122</v>
      </c>
      <c r="L122" s="43">
        <v>43425</v>
      </c>
      <c r="M122" s="115" t="str">
        <f t="shared" si="2"/>
        <v>22%</v>
      </c>
      <c r="N122" s="111"/>
    </row>
    <row r="123" spans="1:14" ht="72.75" customHeight="1" x14ac:dyDescent="0.25">
      <c r="A123" s="35" t="s">
        <v>105</v>
      </c>
      <c r="B123" s="20" t="s">
        <v>842</v>
      </c>
      <c r="C123" s="31" t="s">
        <v>286</v>
      </c>
      <c r="D123" s="32" t="s">
        <v>660</v>
      </c>
      <c r="E123" s="36" t="s">
        <v>454</v>
      </c>
      <c r="F123" s="42">
        <v>43119</v>
      </c>
      <c r="G123" s="45">
        <v>28875000</v>
      </c>
      <c r="H123" s="32" t="s">
        <v>579</v>
      </c>
      <c r="I123" s="112"/>
      <c r="J123" s="112"/>
      <c r="K123" s="42">
        <v>43122</v>
      </c>
      <c r="L123" s="43">
        <v>43425</v>
      </c>
      <c r="M123" s="115" t="str">
        <f t="shared" si="2"/>
        <v>22%</v>
      </c>
      <c r="N123" s="111"/>
    </row>
    <row r="124" spans="1:14" ht="59.25" customHeight="1" x14ac:dyDescent="0.25">
      <c r="A124" s="35" t="s">
        <v>106</v>
      </c>
      <c r="B124" s="112" t="s">
        <v>856</v>
      </c>
      <c r="C124" s="31" t="s">
        <v>287</v>
      </c>
      <c r="D124" s="32" t="s">
        <v>661</v>
      </c>
      <c r="E124" s="36" t="s">
        <v>455</v>
      </c>
      <c r="F124" s="42">
        <v>43119</v>
      </c>
      <c r="G124" s="45">
        <v>17300000</v>
      </c>
      <c r="H124" s="32" t="s">
        <v>582</v>
      </c>
      <c r="I124" s="112"/>
      <c r="J124" s="112"/>
      <c r="K124" s="42">
        <v>43132</v>
      </c>
      <c r="L124" s="43">
        <v>43449</v>
      </c>
      <c r="M124" s="115" t="str">
        <f t="shared" si="2"/>
        <v>18%</v>
      </c>
      <c r="N124" s="111"/>
    </row>
    <row r="125" spans="1:14" ht="93.75" customHeight="1" x14ac:dyDescent="0.25">
      <c r="A125" s="35" t="s">
        <v>107</v>
      </c>
      <c r="B125" s="20" t="s">
        <v>842</v>
      </c>
      <c r="C125" s="31" t="s">
        <v>288</v>
      </c>
      <c r="D125" s="32" t="s">
        <v>662</v>
      </c>
      <c r="E125" s="36" t="s">
        <v>456</v>
      </c>
      <c r="F125" s="42">
        <v>43119</v>
      </c>
      <c r="G125" s="45">
        <v>26775000</v>
      </c>
      <c r="H125" s="32" t="s">
        <v>579</v>
      </c>
      <c r="I125" s="112"/>
      <c r="J125" s="112"/>
      <c r="K125" s="42">
        <v>43122</v>
      </c>
      <c r="L125" s="43">
        <v>43425</v>
      </c>
      <c r="M125" s="115" t="str">
        <f t="shared" si="2"/>
        <v>22%</v>
      </c>
      <c r="N125" s="111"/>
    </row>
    <row r="126" spans="1:14" ht="90.75" customHeight="1" x14ac:dyDescent="0.25">
      <c r="A126" s="35" t="s">
        <v>108</v>
      </c>
      <c r="B126" s="114" t="s">
        <v>763</v>
      </c>
      <c r="C126" s="31" t="s">
        <v>289</v>
      </c>
      <c r="D126" s="32" t="s">
        <v>663</v>
      </c>
      <c r="E126" s="36" t="s">
        <v>457</v>
      </c>
      <c r="F126" s="42">
        <v>43119</v>
      </c>
      <c r="G126" s="45">
        <v>2627732534</v>
      </c>
      <c r="H126" s="32" t="s">
        <v>581</v>
      </c>
      <c r="I126" s="112"/>
      <c r="J126" s="112"/>
      <c r="K126" s="42">
        <v>43122</v>
      </c>
      <c r="L126" s="43">
        <v>43394</v>
      </c>
      <c r="M126" s="115" t="str">
        <f t="shared" si="2"/>
        <v>25%</v>
      </c>
      <c r="N126" s="111"/>
    </row>
    <row r="127" spans="1:14" ht="96.75" customHeight="1" x14ac:dyDescent="0.25">
      <c r="A127" s="35" t="s">
        <v>109</v>
      </c>
      <c r="B127" s="20" t="s">
        <v>842</v>
      </c>
      <c r="C127" s="31" t="s">
        <v>290</v>
      </c>
      <c r="D127" s="32" t="s">
        <v>664</v>
      </c>
      <c r="E127" s="36" t="s">
        <v>458</v>
      </c>
      <c r="F127" s="42">
        <v>43119</v>
      </c>
      <c r="G127" s="45">
        <v>28875000</v>
      </c>
      <c r="H127" s="32" t="s">
        <v>579</v>
      </c>
      <c r="I127" s="112"/>
      <c r="J127" s="112"/>
      <c r="K127" s="42">
        <v>43122</v>
      </c>
      <c r="L127" s="43">
        <v>43425</v>
      </c>
      <c r="M127" s="115" t="str">
        <f t="shared" si="2"/>
        <v>22%</v>
      </c>
      <c r="N127" s="111"/>
    </row>
    <row r="128" spans="1:14" ht="74.25" customHeight="1" x14ac:dyDescent="0.25">
      <c r="A128" s="35" t="s">
        <v>110</v>
      </c>
      <c r="B128" s="20" t="s">
        <v>842</v>
      </c>
      <c r="C128" s="31" t="s">
        <v>291</v>
      </c>
      <c r="D128" s="32" t="s">
        <v>665</v>
      </c>
      <c r="E128" s="36" t="s">
        <v>459</v>
      </c>
      <c r="F128" s="42">
        <v>43119</v>
      </c>
      <c r="G128" s="45">
        <v>16800000</v>
      </c>
      <c r="H128" s="32" t="s">
        <v>579</v>
      </c>
      <c r="I128" s="112"/>
      <c r="J128" s="112"/>
      <c r="K128" s="42">
        <v>43122</v>
      </c>
      <c r="L128" s="43">
        <v>43425</v>
      </c>
      <c r="M128" s="115" t="str">
        <f t="shared" si="2"/>
        <v>22%</v>
      </c>
      <c r="N128" s="111"/>
    </row>
    <row r="129" spans="1:14" ht="83.25" customHeight="1" x14ac:dyDescent="0.25">
      <c r="A129" s="35" t="s">
        <v>111</v>
      </c>
      <c r="B129" s="20" t="s">
        <v>842</v>
      </c>
      <c r="C129" s="31" t="s">
        <v>292</v>
      </c>
      <c r="D129" s="32" t="s">
        <v>666</v>
      </c>
      <c r="E129" s="36" t="s">
        <v>460</v>
      </c>
      <c r="F129" s="42">
        <v>43119</v>
      </c>
      <c r="G129" s="45">
        <v>26775000</v>
      </c>
      <c r="H129" s="32" t="s">
        <v>579</v>
      </c>
      <c r="I129" s="112"/>
      <c r="J129" s="112"/>
      <c r="K129" s="42">
        <v>43123</v>
      </c>
      <c r="L129" s="43">
        <v>43426</v>
      </c>
      <c r="M129" s="115" t="str">
        <f t="shared" si="2"/>
        <v>22%</v>
      </c>
      <c r="N129" s="111"/>
    </row>
    <row r="130" spans="1:14" ht="63.75" customHeight="1" x14ac:dyDescent="0.25">
      <c r="A130" s="35" t="s">
        <v>112</v>
      </c>
      <c r="B130" s="20" t="s">
        <v>842</v>
      </c>
      <c r="C130" s="31" t="s">
        <v>293</v>
      </c>
      <c r="D130" s="32" t="s">
        <v>667</v>
      </c>
      <c r="E130" s="36" t="s">
        <v>461</v>
      </c>
      <c r="F130" s="42">
        <v>43119</v>
      </c>
      <c r="G130" s="45">
        <v>18900000</v>
      </c>
      <c r="H130" s="32" t="s">
        <v>581</v>
      </c>
      <c r="I130" s="112"/>
      <c r="J130" s="112"/>
      <c r="K130" s="42">
        <v>43125</v>
      </c>
      <c r="L130" s="43">
        <v>43397</v>
      </c>
      <c r="M130" s="115" t="str">
        <f t="shared" si="2"/>
        <v>24%</v>
      </c>
      <c r="N130" s="111"/>
    </row>
    <row r="131" spans="1:14" ht="58.5" customHeight="1" x14ac:dyDescent="0.25">
      <c r="A131" s="35" t="s">
        <v>113</v>
      </c>
      <c r="B131" s="114" t="s">
        <v>850</v>
      </c>
      <c r="C131" s="31" t="s">
        <v>294</v>
      </c>
      <c r="D131" s="32" t="s">
        <v>668</v>
      </c>
      <c r="E131" s="36" t="s">
        <v>462</v>
      </c>
      <c r="F131" s="42">
        <v>43119</v>
      </c>
      <c r="G131" s="45">
        <v>240000000</v>
      </c>
      <c r="H131" s="32" t="s">
        <v>579</v>
      </c>
      <c r="I131" s="112"/>
      <c r="J131" s="112"/>
      <c r="K131" s="42">
        <v>43132</v>
      </c>
      <c r="L131" s="43">
        <v>43434</v>
      </c>
      <c r="M131" s="115" t="str">
        <f t="shared" si="2"/>
        <v>19%</v>
      </c>
      <c r="N131" s="111"/>
    </row>
    <row r="132" spans="1:14" ht="59.25" customHeight="1" x14ac:dyDescent="0.25">
      <c r="A132" s="35" t="s">
        <v>114</v>
      </c>
      <c r="B132" s="20" t="s">
        <v>842</v>
      </c>
      <c r="C132" s="31" t="s">
        <v>295</v>
      </c>
      <c r="D132" s="32" t="s">
        <v>669</v>
      </c>
      <c r="E132" s="36" t="s">
        <v>463</v>
      </c>
      <c r="F132" s="42">
        <v>43119</v>
      </c>
      <c r="G132" s="45">
        <v>36980000</v>
      </c>
      <c r="H132" s="32" t="s">
        <v>577</v>
      </c>
      <c r="I132" s="112"/>
      <c r="J132" s="112"/>
      <c r="K132" s="42">
        <v>43122</v>
      </c>
      <c r="L132" s="43">
        <v>43455</v>
      </c>
      <c r="M132" s="115" t="str">
        <f t="shared" si="2"/>
        <v>20%</v>
      </c>
      <c r="N132" s="111"/>
    </row>
    <row r="133" spans="1:14" ht="75.75" customHeight="1" x14ac:dyDescent="0.25">
      <c r="A133" s="35" t="s">
        <v>115</v>
      </c>
      <c r="B133" s="114" t="s">
        <v>850</v>
      </c>
      <c r="C133" s="31" t="s">
        <v>296</v>
      </c>
      <c r="D133" s="32" t="s">
        <v>670</v>
      </c>
      <c r="E133" s="36" t="s">
        <v>464</v>
      </c>
      <c r="F133" s="42">
        <v>43122</v>
      </c>
      <c r="G133" s="45">
        <v>259574700</v>
      </c>
      <c r="H133" s="32" t="s">
        <v>577</v>
      </c>
      <c r="I133" s="112"/>
      <c r="J133" s="112"/>
      <c r="K133" s="42">
        <v>43122</v>
      </c>
      <c r="L133" s="43">
        <v>43455</v>
      </c>
      <c r="M133" s="115" t="str">
        <f t="shared" si="2"/>
        <v>20%</v>
      </c>
      <c r="N133" s="111"/>
    </row>
    <row r="134" spans="1:14" ht="75.75" customHeight="1" x14ac:dyDescent="0.25">
      <c r="A134" s="35" t="s">
        <v>116</v>
      </c>
      <c r="B134" s="20" t="s">
        <v>842</v>
      </c>
      <c r="C134" s="31" t="s">
        <v>297</v>
      </c>
      <c r="D134" s="32" t="s">
        <v>671</v>
      </c>
      <c r="E134" s="36" t="s">
        <v>465</v>
      </c>
      <c r="F134" s="42">
        <v>43122</v>
      </c>
      <c r="G134" s="45">
        <v>25200000</v>
      </c>
      <c r="H134" s="32" t="s">
        <v>579</v>
      </c>
      <c r="I134" s="112"/>
      <c r="J134" s="112"/>
      <c r="K134" s="42">
        <v>43123</v>
      </c>
      <c r="L134" s="43">
        <v>43426</v>
      </c>
      <c r="M134" s="115" t="str">
        <f t="shared" si="2"/>
        <v>22%</v>
      </c>
      <c r="N134" s="111"/>
    </row>
    <row r="135" spans="1:14" ht="60" customHeight="1" x14ac:dyDescent="0.25">
      <c r="A135" s="35" t="s">
        <v>117</v>
      </c>
      <c r="B135" s="20" t="s">
        <v>842</v>
      </c>
      <c r="C135" s="31" t="s">
        <v>298</v>
      </c>
      <c r="D135" s="32" t="s">
        <v>672</v>
      </c>
      <c r="E135" s="36" t="s">
        <v>466</v>
      </c>
      <c r="F135" s="42">
        <v>43122</v>
      </c>
      <c r="G135" s="45">
        <v>12600000</v>
      </c>
      <c r="H135" s="32" t="s">
        <v>573</v>
      </c>
      <c r="I135" s="112"/>
      <c r="J135" s="112"/>
      <c r="K135" s="42">
        <v>43123</v>
      </c>
      <c r="L135" s="43">
        <v>43303</v>
      </c>
      <c r="M135" s="115" t="str">
        <f t="shared" si="2"/>
        <v>37%</v>
      </c>
      <c r="N135" s="111"/>
    </row>
    <row r="136" spans="1:14" ht="54" customHeight="1" x14ac:dyDescent="0.25">
      <c r="A136" s="35" t="s">
        <v>118</v>
      </c>
      <c r="B136" s="114" t="s">
        <v>888</v>
      </c>
      <c r="C136" s="31" t="s">
        <v>299</v>
      </c>
      <c r="D136" s="112" t="s">
        <v>673</v>
      </c>
      <c r="E136" s="36" t="s">
        <v>467</v>
      </c>
      <c r="F136" s="42">
        <v>43122</v>
      </c>
      <c r="G136" s="45">
        <v>1373260000</v>
      </c>
      <c r="H136" s="32" t="s">
        <v>583</v>
      </c>
      <c r="I136" s="112"/>
      <c r="J136" s="112"/>
      <c r="K136" s="113">
        <v>43122</v>
      </c>
      <c r="L136" s="68">
        <v>43465</v>
      </c>
      <c r="M136" s="115" t="str">
        <f t="shared" si="2"/>
        <v>20%</v>
      </c>
      <c r="N136" s="111"/>
    </row>
    <row r="137" spans="1:14" ht="69.75" customHeight="1" x14ac:dyDescent="0.25">
      <c r="A137" s="35" t="s">
        <v>119</v>
      </c>
      <c r="B137" s="114" t="s">
        <v>850</v>
      </c>
      <c r="C137" s="31" t="s">
        <v>300</v>
      </c>
      <c r="D137" s="32" t="s">
        <v>674</v>
      </c>
      <c r="E137" s="36" t="s">
        <v>468</v>
      </c>
      <c r="F137" s="42">
        <v>43122</v>
      </c>
      <c r="G137" s="45">
        <v>365750000</v>
      </c>
      <c r="H137" s="32" t="s">
        <v>579</v>
      </c>
      <c r="I137" s="112"/>
      <c r="J137" s="112"/>
      <c r="K137" s="42">
        <v>43123</v>
      </c>
      <c r="L137" s="68">
        <v>43465</v>
      </c>
      <c r="M137" s="115" t="str">
        <f t="shared" si="2"/>
        <v>20%</v>
      </c>
      <c r="N137" s="111"/>
    </row>
    <row r="138" spans="1:14" ht="49.5" customHeight="1" x14ac:dyDescent="0.25">
      <c r="A138" s="35" t="s">
        <v>120</v>
      </c>
      <c r="B138" s="114" t="s">
        <v>952</v>
      </c>
      <c r="C138" s="31" t="s">
        <v>301</v>
      </c>
      <c r="D138" s="32" t="s">
        <v>675</v>
      </c>
      <c r="E138" s="36" t="s">
        <v>469</v>
      </c>
      <c r="F138" s="42">
        <v>43123</v>
      </c>
      <c r="G138" s="45">
        <v>248000000</v>
      </c>
      <c r="H138" s="32" t="s">
        <v>577</v>
      </c>
      <c r="I138" s="112"/>
      <c r="J138" s="112"/>
      <c r="K138" s="42">
        <v>43124</v>
      </c>
      <c r="L138" s="43">
        <v>43457</v>
      </c>
      <c r="M138" s="115" t="str">
        <f t="shared" si="2"/>
        <v>20%</v>
      </c>
      <c r="N138" s="111"/>
    </row>
    <row r="139" spans="1:14" ht="98.25" customHeight="1" x14ac:dyDescent="0.25">
      <c r="A139" s="35" t="s">
        <v>121</v>
      </c>
      <c r="B139" s="112" t="s">
        <v>856</v>
      </c>
      <c r="C139" s="31" t="s">
        <v>289</v>
      </c>
      <c r="D139" s="32" t="s">
        <v>663</v>
      </c>
      <c r="E139" s="36" t="s">
        <v>470</v>
      </c>
      <c r="F139" s="42">
        <v>43123</v>
      </c>
      <c r="G139" s="45">
        <v>210000000</v>
      </c>
      <c r="H139" s="32" t="s">
        <v>584</v>
      </c>
      <c r="I139" s="112"/>
      <c r="J139" s="112"/>
      <c r="K139" s="42">
        <v>43132</v>
      </c>
      <c r="L139" s="43">
        <v>43449</v>
      </c>
      <c r="M139" s="115" t="str">
        <f t="shared" si="2"/>
        <v>18%</v>
      </c>
      <c r="N139" s="111"/>
    </row>
    <row r="140" spans="1:14" ht="113.25" customHeight="1" x14ac:dyDescent="0.25">
      <c r="A140" s="35" t="s">
        <v>122</v>
      </c>
      <c r="B140" s="114" t="s">
        <v>850</v>
      </c>
      <c r="C140" s="31" t="s">
        <v>302</v>
      </c>
      <c r="D140" s="32" t="s">
        <v>676</v>
      </c>
      <c r="E140" s="36" t="s">
        <v>471</v>
      </c>
      <c r="F140" s="42">
        <v>43123</v>
      </c>
      <c r="G140" s="45">
        <v>345600000</v>
      </c>
      <c r="H140" s="32" t="s">
        <v>579</v>
      </c>
      <c r="I140" s="112"/>
      <c r="J140" s="112"/>
      <c r="K140" s="42">
        <v>43125</v>
      </c>
      <c r="L140" s="43">
        <v>43428</v>
      </c>
      <c r="M140" s="115" t="str">
        <f t="shared" si="2"/>
        <v>21%</v>
      </c>
      <c r="N140" s="111"/>
    </row>
    <row r="141" spans="1:14" ht="57" customHeight="1" x14ac:dyDescent="0.25">
      <c r="A141" s="35" t="s">
        <v>123</v>
      </c>
      <c r="B141" s="114" t="s">
        <v>850</v>
      </c>
      <c r="C141" s="31" t="s">
        <v>303</v>
      </c>
      <c r="D141" s="32" t="s">
        <v>676</v>
      </c>
      <c r="E141" s="36" t="s">
        <v>472</v>
      </c>
      <c r="F141" s="42">
        <v>43123</v>
      </c>
      <c r="G141" s="45">
        <v>220000000</v>
      </c>
      <c r="H141" s="32" t="s">
        <v>577</v>
      </c>
      <c r="I141" s="112"/>
      <c r="J141" s="112"/>
      <c r="K141" s="42">
        <v>43132</v>
      </c>
      <c r="L141" s="43">
        <v>43465</v>
      </c>
      <c r="M141" s="115" t="str">
        <f t="shared" si="2"/>
        <v>17%</v>
      </c>
      <c r="N141" s="111"/>
    </row>
    <row r="142" spans="1:14" ht="136.5" customHeight="1" x14ac:dyDescent="0.25">
      <c r="A142" s="35" t="s">
        <v>124</v>
      </c>
      <c r="B142" s="112" t="s">
        <v>1008</v>
      </c>
      <c r="C142" s="31" t="s">
        <v>304</v>
      </c>
      <c r="D142" s="32" t="s">
        <v>677</v>
      </c>
      <c r="E142" s="36" t="s">
        <v>473</v>
      </c>
      <c r="F142" s="42">
        <v>43123</v>
      </c>
      <c r="G142" s="45">
        <v>535500000</v>
      </c>
      <c r="H142" s="32" t="s">
        <v>573</v>
      </c>
      <c r="I142" s="112"/>
      <c r="J142" s="112"/>
      <c r="K142" s="42">
        <v>43124</v>
      </c>
      <c r="L142" s="43">
        <v>43304</v>
      </c>
      <c r="M142" s="115" t="str">
        <f t="shared" si="2"/>
        <v>37%</v>
      </c>
      <c r="N142" s="111"/>
    </row>
    <row r="143" spans="1:14" ht="66" customHeight="1" x14ac:dyDescent="0.25">
      <c r="A143" s="35" t="s">
        <v>125</v>
      </c>
      <c r="B143" s="112" t="s">
        <v>856</v>
      </c>
      <c r="C143" s="31" t="s">
        <v>305</v>
      </c>
      <c r="D143" s="32" t="s">
        <v>678</v>
      </c>
      <c r="E143" s="36" t="s">
        <v>474</v>
      </c>
      <c r="F143" s="42">
        <v>43123</v>
      </c>
      <c r="G143" s="45">
        <v>90000000</v>
      </c>
      <c r="H143" s="32" t="s">
        <v>579</v>
      </c>
      <c r="I143" s="112"/>
      <c r="J143" s="112"/>
      <c r="K143" s="42">
        <v>43132</v>
      </c>
      <c r="L143" s="43">
        <v>43434</v>
      </c>
      <c r="M143" s="115" t="str">
        <f t="shared" si="2"/>
        <v>19%</v>
      </c>
      <c r="N143" s="111"/>
    </row>
    <row r="144" spans="1:14" ht="66" customHeight="1" x14ac:dyDescent="0.25">
      <c r="A144" s="35" t="s">
        <v>126</v>
      </c>
      <c r="B144" s="112" t="s">
        <v>856</v>
      </c>
      <c r="C144" s="31" t="s">
        <v>306</v>
      </c>
      <c r="D144" s="32" t="s">
        <v>679</v>
      </c>
      <c r="E144" s="36" t="s">
        <v>475</v>
      </c>
      <c r="F144" s="42">
        <v>43123</v>
      </c>
      <c r="G144" s="45">
        <v>17300000</v>
      </c>
      <c r="H144" s="32" t="s">
        <v>584</v>
      </c>
      <c r="I144" s="112"/>
      <c r="J144" s="112"/>
      <c r="K144" s="42">
        <v>43132</v>
      </c>
      <c r="L144" s="43">
        <v>43449</v>
      </c>
      <c r="M144" s="115" t="str">
        <f t="shared" si="2"/>
        <v>18%</v>
      </c>
      <c r="N144" s="111"/>
    </row>
    <row r="145" spans="1:14" ht="116.25" customHeight="1" x14ac:dyDescent="0.25">
      <c r="A145" s="35" t="s">
        <v>127</v>
      </c>
      <c r="B145" s="20" t="s">
        <v>842</v>
      </c>
      <c r="C145" s="31" t="s">
        <v>307</v>
      </c>
      <c r="D145" s="32" t="s">
        <v>680</v>
      </c>
      <c r="E145" s="36" t="s">
        <v>476</v>
      </c>
      <c r="F145" s="42">
        <v>43124</v>
      </c>
      <c r="G145" s="45">
        <v>28875000</v>
      </c>
      <c r="H145" s="32" t="s">
        <v>579</v>
      </c>
      <c r="I145" s="112"/>
      <c r="J145" s="112"/>
      <c r="K145" s="42">
        <v>43125</v>
      </c>
      <c r="L145" s="43">
        <v>43428</v>
      </c>
      <c r="M145" s="115" t="str">
        <f t="shared" si="2"/>
        <v>21%</v>
      </c>
      <c r="N145" s="111"/>
    </row>
    <row r="146" spans="1:14" ht="106.5" customHeight="1" x14ac:dyDescent="0.25">
      <c r="A146" s="35" t="s">
        <v>128</v>
      </c>
      <c r="B146" s="20" t="s">
        <v>842</v>
      </c>
      <c r="C146" s="31" t="s">
        <v>308</v>
      </c>
      <c r="D146" s="32" t="s">
        <v>681</v>
      </c>
      <c r="E146" s="36" t="s">
        <v>477</v>
      </c>
      <c r="F146" s="42">
        <v>43124</v>
      </c>
      <c r="G146" s="45">
        <v>25200000</v>
      </c>
      <c r="H146" s="32" t="s">
        <v>579</v>
      </c>
      <c r="I146" s="112"/>
      <c r="J146" s="112"/>
      <c r="K146" s="42">
        <v>43125</v>
      </c>
      <c r="L146" s="43">
        <v>43428</v>
      </c>
      <c r="M146" s="115" t="str">
        <f t="shared" si="2"/>
        <v>21%</v>
      </c>
      <c r="N146" s="111"/>
    </row>
    <row r="147" spans="1:14" ht="69.75" customHeight="1" x14ac:dyDescent="0.25">
      <c r="A147" s="35" t="s">
        <v>129</v>
      </c>
      <c r="B147" s="114" t="s">
        <v>888</v>
      </c>
      <c r="C147" s="31" t="s">
        <v>309</v>
      </c>
      <c r="D147" s="112" t="s">
        <v>682</v>
      </c>
      <c r="E147" s="36" t="s">
        <v>478</v>
      </c>
      <c r="F147" s="42">
        <v>43124</v>
      </c>
      <c r="G147" s="45">
        <v>240000000</v>
      </c>
      <c r="H147" s="32" t="s">
        <v>577</v>
      </c>
      <c r="I147" s="112"/>
      <c r="J147" s="112"/>
      <c r="K147" s="113">
        <v>43124</v>
      </c>
      <c r="L147" s="68">
        <v>43457</v>
      </c>
      <c r="M147" s="115" t="str">
        <f t="shared" si="2"/>
        <v>20%</v>
      </c>
      <c r="N147" s="111"/>
    </row>
    <row r="148" spans="1:14" ht="105" customHeight="1" x14ac:dyDescent="0.25">
      <c r="A148" s="35" t="s">
        <v>130</v>
      </c>
      <c r="B148" s="114" t="s">
        <v>888</v>
      </c>
      <c r="C148" s="31" t="s">
        <v>310</v>
      </c>
      <c r="D148" s="112" t="s">
        <v>683</v>
      </c>
      <c r="E148" s="36" t="s">
        <v>479</v>
      </c>
      <c r="F148" s="42">
        <v>43124</v>
      </c>
      <c r="G148" s="45">
        <v>1009997863</v>
      </c>
      <c r="H148" s="32" t="s">
        <v>577</v>
      </c>
      <c r="I148" s="112"/>
      <c r="J148" s="112"/>
      <c r="K148" s="113">
        <v>43124</v>
      </c>
      <c r="L148" s="68">
        <v>43457</v>
      </c>
      <c r="M148" s="115" t="str">
        <f t="shared" si="2"/>
        <v>20%</v>
      </c>
      <c r="N148" s="111"/>
    </row>
    <row r="149" spans="1:14" ht="68.25" customHeight="1" x14ac:dyDescent="0.25">
      <c r="A149" s="35" t="s">
        <v>131</v>
      </c>
      <c r="B149" s="114" t="s">
        <v>888</v>
      </c>
      <c r="C149" s="31" t="s">
        <v>311</v>
      </c>
      <c r="D149" s="32" t="s">
        <v>684</v>
      </c>
      <c r="E149" s="36" t="s">
        <v>480</v>
      </c>
      <c r="F149" s="42">
        <v>43124</v>
      </c>
      <c r="G149" s="45">
        <v>370000000</v>
      </c>
      <c r="H149" s="32" t="s">
        <v>577</v>
      </c>
      <c r="I149" s="112"/>
      <c r="J149" s="112"/>
      <c r="K149" s="42">
        <v>43124</v>
      </c>
      <c r="L149" s="43">
        <v>43457</v>
      </c>
      <c r="M149" s="115" t="str">
        <f t="shared" si="2"/>
        <v>20%</v>
      </c>
      <c r="N149" s="111"/>
    </row>
    <row r="150" spans="1:14" ht="83.25" customHeight="1" x14ac:dyDescent="0.25">
      <c r="A150" s="35" t="s">
        <v>132</v>
      </c>
      <c r="B150" s="114" t="s">
        <v>850</v>
      </c>
      <c r="C150" s="31" t="s">
        <v>312</v>
      </c>
      <c r="D150" s="32" t="s">
        <v>685</v>
      </c>
      <c r="E150" s="36" t="s">
        <v>481</v>
      </c>
      <c r="F150" s="42">
        <v>43124</v>
      </c>
      <c r="G150" s="45">
        <v>280000000</v>
      </c>
      <c r="H150" s="32" t="s">
        <v>579</v>
      </c>
      <c r="I150" s="112"/>
      <c r="J150" s="112"/>
      <c r="K150" s="42">
        <v>43132</v>
      </c>
      <c r="L150" s="43">
        <v>43434</v>
      </c>
      <c r="M150" s="115" t="str">
        <f t="shared" si="2"/>
        <v>19%</v>
      </c>
      <c r="N150" s="111"/>
    </row>
    <row r="151" spans="1:14" ht="102" customHeight="1" x14ac:dyDescent="0.25">
      <c r="A151" s="35" t="s">
        <v>133</v>
      </c>
      <c r="B151" s="112" t="s">
        <v>1008</v>
      </c>
      <c r="C151" s="31" t="s">
        <v>313</v>
      </c>
      <c r="D151" s="32" t="s">
        <v>686</v>
      </c>
      <c r="E151" s="36" t="s">
        <v>482</v>
      </c>
      <c r="F151" s="42">
        <v>43124</v>
      </c>
      <c r="G151" s="45">
        <v>34815000</v>
      </c>
      <c r="H151" s="32" t="s">
        <v>584</v>
      </c>
      <c r="I151" s="112"/>
      <c r="J151" s="112"/>
      <c r="K151" s="42">
        <v>43125</v>
      </c>
      <c r="L151" s="43">
        <v>43443</v>
      </c>
      <c r="M151" s="115" t="str">
        <f t="shared" si="2"/>
        <v>20%</v>
      </c>
      <c r="N151" s="111"/>
    </row>
    <row r="152" spans="1:14" ht="70.5" customHeight="1" x14ac:dyDescent="0.25">
      <c r="A152" s="35" t="s">
        <v>134</v>
      </c>
      <c r="B152" s="112" t="s">
        <v>856</v>
      </c>
      <c r="C152" s="31" t="s">
        <v>314</v>
      </c>
      <c r="D152" s="32" t="s">
        <v>687</v>
      </c>
      <c r="E152" s="36" t="s">
        <v>475</v>
      </c>
      <c r="F152" s="42">
        <v>43124</v>
      </c>
      <c r="G152" s="45">
        <v>17300000</v>
      </c>
      <c r="H152" s="31" t="s">
        <v>585</v>
      </c>
      <c r="I152" s="112"/>
      <c r="J152" s="112"/>
      <c r="K152" s="42">
        <v>43132</v>
      </c>
      <c r="L152" s="43">
        <v>43449</v>
      </c>
      <c r="M152" s="115" t="str">
        <f t="shared" si="2"/>
        <v>18%</v>
      </c>
      <c r="N152" s="111"/>
    </row>
    <row r="153" spans="1:14" ht="114.75" customHeight="1" x14ac:dyDescent="0.25">
      <c r="A153" s="35" t="s">
        <v>135</v>
      </c>
      <c r="B153" s="112" t="s">
        <v>856</v>
      </c>
      <c r="C153" s="31" t="s">
        <v>315</v>
      </c>
      <c r="D153" s="32" t="s">
        <v>688</v>
      </c>
      <c r="E153" s="36" t="s">
        <v>483</v>
      </c>
      <c r="F153" s="42">
        <v>43124</v>
      </c>
      <c r="G153" s="45">
        <v>50000000</v>
      </c>
      <c r="H153" s="32" t="s">
        <v>573</v>
      </c>
      <c r="I153" s="112"/>
      <c r="J153" s="112"/>
      <c r="K153" s="42">
        <v>43132</v>
      </c>
      <c r="L153" s="43">
        <v>43312</v>
      </c>
      <c r="M153" s="115" t="str">
        <f t="shared" si="2"/>
        <v>32%</v>
      </c>
      <c r="N153" s="111"/>
    </row>
    <row r="154" spans="1:14" ht="67.5" customHeight="1" x14ac:dyDescent="0.25">
      <c r="A154" s="35" t="s">
        <v>136</v>
      </c>
      <c r="B154" s="114" t="s">
        <v>1013</v>
      </c>
      <c r="C154" s="31" t="s">
        <v>316</v>
      </c>
      <c r="D154" s="32" t="s">
        <v>689</v>
      </c>
      <c r="E154" s="36" t="s">
        <v>484</v>
      </c>
      <c r="F154" s="42">
        <v>43124</v>
      </c>
      <c r="G154" s="45">
        <v>40000000</v>
      </c>
      <c r="H154" s="32" t="s">
        <v>577</v>
      </c>
      <c r="I154" s="112"/>
      <c r="J154" s="112"/>
      <c r="K154" s="42">
        <v>43126</v>
      </c>
      <c r="L154" s="43">
        <v>43459</v>
      </c>
      <c r="M154" s="115" t="str">
        <f t="shared" si="2"/>
        <v>19%</v>
      </c>
      <c r="N154" s="111"/>
    </row>
    <row r="155" spans="1:14" ht="92.25" customHeight="1" x14ac:dyDescent="0.25">
      <c r="A155" s="35" t="s">
        <v>137</v>
      </c>
      <c r="B155" s="112" t="s">
        <v>1008</v>
      </c>
      <c r="C155" s="31" t="s">
        <v>317</v>
      </c>
      <c r="D155" s="32" t="s">
        <v>690</v>
      </c>
      <c r="E155" s="36" t="s">
        <v>485</v>
      </c>
      <c r="F155" s="42">
        <v>43124</v>
      </c>
      <c r="G155" s="45">
        <v>22000000</v>
      </c>
      <c r="H155" s="32" t="s">
        <v>577</v>
      </c>
      <c r="I155" s="112"/>
      <c r="J155" s="112"/>
      <c r="K155" s="42">
        <v>43132</v>
      </c>
      <c r="L155" s="43">
        <v>43465</v>
      </c>
      <c r="M155" s="115" t="str">
        <f t="shared" si="2"/>
        <v>17%</v>
      </c>
      <c r="N155" s="111"/>
    </row>
    <row r="156" spans="1:14" ht="101.25" customHeight="1" x14ac:dyDescent="0.25">
      <c r="A156" s="27" t="s">
        <v>138</v>
      </c>
      <c r="B156" s="112" t="s">
        <v>763</v>
      </c>
      <c r="C156" s="30" t="s">
        <v>318</v>
      </c>
      <c r="D156" s="33" t="s">
        <v>691</v>
      </c>
      <c r="E156" s="26" t="s">
        <v>486</v>
      </c>
      <c r="F156" s="41">
        <v>43125</v>
      </c>
      <c r="G156" s="44">
        <v>10591000</v>
      </c>
      <c r="H156" s="33" t="s">
        <v>577</v>
      </c>
      <c r="I156" s="112"/>
      <c r="J156" s="112"/>
      <c r="K156" s="41">
        <v>43132</v>
      </c>
      <c r="L156" s="43">
        <v>43465</v>
      </c>
      <c r="M156" s="115" t="str">
        <f t="shared" si="2"/>
        <v>17%</v>
      </c>
      <c r="N156" s="111"/>
    </row>
    <row r="157" spans="1:14" ht="78" customHeight="1" x14ac:dyDescent="0.25">
      <c r="A157" s="35" t="s">
        <v>139</v>
      </c>
      <c r="B157" s="112" t="s">
        <v>1008</v>
      </c>
      <c r="C157" s="31" t="s">
        <v>319</v>
      </c>
      <c r="D157" s="32" t="s">
        <v>692</v>
      </c>
      <c r="E157" s="36" t="s">
        <v>487</v>
      </c>
      <c r="F157" s="42">
        <v>43125</v>
      </c>
      <c r="G157" s="45">
        <v>65000000</v>
      </c>
      <c r="H157" s="32" t="s">
        <v>579</v>
      </c>
      <c r="I157" s="112"/>
      <c r="J157" s="112"/>
      <c r="K157" s="42">
        <v>43126</v>
      </c>
      <c r="L157" s="43">
        <v>43429</v>
      </c>
      <c r="M157" s="115" t="str">
        <f t="shared" si="2"/>
        <v>21%</v>
      </c>
      <c r="N157" s="111"/>
    </row>
    <row r="158" spans="1:14" ht="105" customHeight="1" x14ac:dyDescent="0.25">
      <c r="A158" s="35" t="s">
        <v>140</v>
      </c>
      <c r="B158" s="114" t="s">
        <v>850</v>
      </c>
      <c r="C158" s="31" t="s">
        <v>320</v>
      </c>
      <c r="D158" s="32" t="s">
        <v>693</v>
      </c>
      <c r="E158" s="36" t="s">
        <v>488</v>
      </c>
      <c r="F158" s="42">
        <v>43125</v>
      </c>
      <c r="G158" s="45">
        <v>1350000000</v>
      </c>
      <c r="H158" s="32" t="s">
        <v>586</v>
      </c>
      <c r="I158" s="112"/>
      <c r="J158" s="112"/>
      <c r="K158" s="113">
        <v>43132</v>
      </c>
      <c r="L158" s="68">
        <v>43373</v>
      </c>
      <c r="M158" s="115" t="str">
        <f t="shared" si="2"/>
        <v>24%</v>
      </c>
      <c r="N158" s="111"/>
    </row>
    <row r="159" spans="1:14" ht="84.75" customHeight="1" x14ac:dyDescent="0.25">
      <c r="A159" s="35" t="s">
        <v>141</v>
      </c>
      <c r="B159" s="114" t="s">
        <v>952</v>
      </c>
      <c r="C159" s="31" t="s">
        <v>321</v>
      </c>
      <c r="D159" s="32" t="s">
        <v>694</v>
      </c>
      <c r="E159" s="36" t="s">
        <v>489</v>
      </c>
      <c r="F159" s="42">
        <v>43125</v>
      </c>
      <c r="G159" s="45">
        <v>44000000</v>
      </c>
      <c r="H159" s="32" t="s">
        <v>577</v>
      </c>
      <c r="I159" s="112"/>
      <c r="J159" s="112"/>
      <c r="K159" s="113">
        <v>43132</v>
      </c>
      <c r="L159" s="68">
        <v>43465</v>
      </c>
      <c r="M159" s="115" t="str">
        <f t="shared" si="2"/>
        <v>17%</v>
      </c>
      <c r="N159" s="111"/>
    </row>
    <row r="160" spans="1:14" ht="81.75" customHeight="1" x14ac:dyDescent="0.25">
      <c r="A160" s="35" t="s">
        <v>142</v>
      </c>
      <c r="B160" s="114" t="s">
        <v>1014</v>
      </c>
      <c r="C160" s="31" t="s">
        <v>322</v>
      </c>
      <c r="D160" s="32" t="s">
        <v>695</v>
      </c>
      <c r="E160" s="36" t="s">
        <v>490</v>
      </c>
      <c r="F160" s="42">
        <v>43125</v>
      </c>
      <c r="G160" s="45">
        <v>398900000</v>
      </c>
      <c r="H160" s="32" t="s">
        <v>577</v>
      </c>
      <c r="I160" s="112"/>
      <c r="J160" s="112"/>
      <c r="K160" s="113">
        <v>43126</v>
      </c>
      <c r="L160" s="68">
        <v>43459</v>
      </c>
      <c r="M160" s="115" t="str">
        <f t="shared" si="2"/>
        <v>19%</v>
      </c>
      <c r="N160" s="111"/>
    </row>
    <row r="161" spans="1:14" ht="72" customHeight="1" x14ac:dyDescent="0.25">
      <c r="A161" s="35" t="s">
        <v>143</v>
      </c>
      <c r="B161" s="112" t="s">
        <v>1008</v>
      </c>
      <c r="C161" s="31" t="s">
        <v>323</v>
      </c>
      <c r="D161" s="32" t="s">
        <v>696</v>
      </c>
      <c r="E161" s="36" t="s">
        <v>491</v>
      </c>
      <c r="F161" s="42">
        <v>43125</v>
      </c>
      <c r="G161" s="45">
        <v>34815000</v>
      </c>
      <c r="H161" s="31" t="s">
        <v>585</v>
      </c>
      <c r="I161" s="112"/>
      <c r="J161" s="112"/>
      <c r="K161" s="42">
        <v>43132</v>
      </c>
      <c r="L161" s="43">
        <v>43449</v>
      </c>
      <c r="M161" s="115" t="str">
        <f t="shared" si="2"/>
        <v>18%</v>
      </c>
      <c r="N161" s="111"/>
    </row>
    <row r="162" spans="1:14" ht="67.5" customHeight="1" x14ac:dyDescent="0.25">
      <c r="A162" s="35" t="s">
        <v>144</v>
      </c>
      <c r="B162" s="112" t="s">
        <v>1008</v>
      </c>
      <c r="C162" s="31" t="s">
        <v>324</v>
      </c>
      <c r="D162" s="32" t="s">
        <v>697</v>
      </c>
      <c r="E162" s="36" t="s">
        <v>492</v>
      </c>
      <c r="F162" s="42">
        <v>43125</v>
      </c>
      <c r="G162" s="45">
        <v>22000000</v>
      </c>
      <c r="H162" s="32" t="s">
        <v>577</v>
      </c>
      <c r="I162" s="112"/>
      <c r="J162" s="112"/>
      <c r="K162" s="42">
        <v>43132</v>
      </c>
      <c r="L162" s="43">
        <v>43465</v>
      </c>
      <c r="M162" s="115" t="str">
        <f t="shared" si="2"/>
        <v>17%</v>
      </c>
      <c r="N162" s="111"/>
    </row>
    <row r="163" spans="1:14" ht="96.75" customHeight="1" x14ac:dyDescent="0.25">
      <c r="A163" s="27" t="s">
        <v>145</v>
      </c>
      <c r="B163" s="112" t="s">
        <v>1008</v>
      </c>
      <c r="C163" s="30" t="s">
        <v>325</v>
      </c>
      <c r="D163" s="32" t="s">
        <v>698</v>
      </c>
      <c r="E163" s="26" t="s">
        <v>493</v>
      </c>
      <c r="F163" s="41">
        <v>43125</v>
      </c>
      <c r="G163" s="44">
        <v>22000000</v>
      </c>
      <c r="H163" s="33" t="s">
        <v>577</v>
      </c>
      <c r="I163" s="112"/>
      <c r="J163" s="112"/>
      <c r="K163" s="42">
        <v>43132</v>
      </c>
      <c r="L163" s="43">
        <v>43465</v>
      </c>
      <c r="M163" s="115" t="str">
        <f t="shared" si="2"/>
        <v>17%</v>
      </c>
      <c r="N163" s="111"/>
    </row>
    <row r="164" spans="1:14" ht="96" customHeight="1" x14ac:dyDescent="0.25">
      <c r="A164" s="35" t="s">
        <v>146</v>
      </c>
      <c r="B164" s="114" t="s">
        <v>1011</v>
      </c>
      <c r="C164" s="31" t="s">
        <v>326</v>
      </c>
      <c r="D164" s="32" t="s">
        <v>699</v>
      </c>
      <c r="E164" s="36" t="s">
        <v>494</v>
      </c>
      <c r="F164" s="42">
        <v>43125</v>
      </c>
      <c r="G164" s="45">
        <v>60500000</v>
      </c>
      <c r="H164" s="31" t="s">
        <v>585</v>
      </c>
      <c r="I164" s="112"/>
      <c r="J164" s="112"/>
      <c r="K164" s="42">
        <v>43132</v>
      </c>
      <c r="L164" s="43">
        <v>43449</v>
      </c>
      <c r="M164" s="115" t="str">
        <f t="shared" si="2"/>
        <v>18%</v>
      </c>
      <c r="N164" s="111"/>
    </row>
    <row r="165" spans="1:14" ht="42" customHeight="1" x14ac:dyDescent="0.25">
      <c r="A165" s="35" t="s">
        <v>147</v>
      </c>
      <c r="B165" s="112" t="s">
        <v>763</v>
      </c>
      <c r="C165" s="31" t="s">
        <v>568</v>
      </c>
      <c r="D165" s="32" t="s">
        <v>568</v>
      </c>
      <c r="E165" s="32" t="s">
        <v>568</v>
      </c>
      <c r="F165" s="42">
        <v>43125</v>
      </c>
      <c r="G165" s="52" t="s">
        <v>568</v>
      </c>
      <c r="H165" s="32" t="s">
        <v>568</v>
      </c>
      <c r="I165" s="32" t="s">
        <v>568</v>
      </c>
      <c r="J165" s="32" t="s">
        <v>568</v>
      </c>
      <c r="K165" s="32" t="s">
        <v>568</v>
      </c>
      <c r="L165" s="25" t="s">
        <v>568</v>
      </c>
      <c r="M165" s="25" t="s">
        <v>568</v>
      </c>
      <c r="N165" s="111"/>
    </row>
    <row r="166" spans="1:14" ht="48" customHeight="1" x14ac:dyDescent="0.25">
      <c r="A166" s="35" t="s">
        <v>148</v>
      </c>
      <c r="B166" s="114" t="s">
        <v>850</v>
      </c>
      <c r="C166" s="31" t="s">
        <v>327</v>
      </c>
      <c r="D166" s="32" t="s">
        <v>700</v>
      </c>
      <c r="E166" s="36" t="s">
        <v>495</v>
      </c>
      <c r="F166" s="42">
        <v>43125</v>
      </c>
      <c r="G166" s="45">
        <v>5200000</v>
      </c>
      <c r="H166" s="32" t="s">
        <v>587</v>
      </c>
      <c r="I166" s="112"/>
      <c r="J166" s="112"/>
      <c r="K166" s="113">
        <v>43146</v>
      </c>
      <c r="L166" s="50">
        <v>43265</v>
      </c>
      <c r="M166" s="115" t="str">
        <f t="shared" si="2"/>
        <v>37%</v>
      </c>
      <c r="N166" s="111"/>
    </row>
    <row r="167" spans="1:14" ht="78" customHeight="1" x14ac:dyDescent="0.25">
      <c r="A167" s="35" t="s">
        <v>149</v>
      </c>
      <c r="B167" s="114" t="s">
        <v>850</v>
      </c>
      <c r="C167" s="31" t="s">
        <v>328</v>
      </c>
      <c r="D167" s="32" t="s">
        <v>701</v>
      </c>
      <c r="E167" s="36" t="s">
        <v>496</v>
      </c>
      <c r="F167" s="42">
        <v>43125</v>
      </c>
      <c r="G167" s="45">
        <v>44500000</v>
      </c>
      <c r="H167" s="32" t="s">
        <v>588</v>
      </c>
      <c r="I167" s="112"/>
      <c r="J167" s="112"/>
      <c r="K167" s="42">
        <v>43130</v>
      </c>
      <c r="L167" s="43">
        <v>43188</v>
      </c>
      <c r="M167" s="115" t="str">
        <f t="shared" si="2"/>
        <v>100%</v>
      </c>
      <c r="N167" s="111"/>
    </row>
    <row r="168" spans="1:14" ht="138.75" customHeight="1" x14ac:dyDescent="0.25">
      <c r="A168" s="35" t="s">
        <v>150</v>
      </c>
      <c r="B168" s="114" t="s">
        <v>850</v>
      </c>
      <c r="C168" s="31" t="s">
        <v>311</v>
      </c>
      <c r="D168" s="32" t="s">
        <v>684</v>
      </c>
      <c r="E168" s="36" t="s">
        <v>497</v>
      </c>
      <c r="F168" s="42">
        <v>43125</v>
      </c>
      <c r="G168" s="45">
        <v>530430600</v>
      </c>
      <c r="H168" s="32" t="s">
        <v>579</v>
      </c>
      <c r="I168" s="112"/>
      <c r="J168" s="112"/>
      <c r="K168" s="42">
        <v>43132</v>
      </c>
      <c r="L168" s="43">
        <v>43434</v>
      </c>
      <c r="M168" s="115" t="str">
        <f t="shared" si="2"/>
        <v>19%</v>
      </c>
      <c r="N168" s="111"/>
    </row>
    <row r="169" spans="1:14" ht="63" customHeight="1" x14ac:dyDescent="0.25">
      <c r="A169" s="35" t="s">
        <v>151</v>
      </c>
      <c r="B169" s="20" t="s">
        <v>842</v>
      </c>
      <c r="C169" s="31" t="s">
        <v>329</v>
      </c>
      <c r="D169" s="32" t="s">
        <v>702</v>
      </c>
      <c r="E169" s="36" t="s">
        <v>498</v>
      </c>
      <c r="F169" s="42">
        <v>43125</v>
      </c>
      <c r="G169" s="45">
        <v>33600000</v>
      </c>
      <c r="H169" s="32" t="s">
        <v>579</v>
      </c>
      <c r="I169" s="112"/>
      <c r="J169" s="112"/>
      <c r="K169" s="42">
        <v>43132</v>
      </c>
      <c r="L169" s="43">
        <v>43434</v>
      </c>
      <c r="M169" s="115" t="str">
        <f t="shared" si="2"/>
        <v>19%</v>
      </c>
      <c r="N169" s="111"/>
    </row>
    <row r="170" spans="1:14" ht="99.75" customHeight="1" x14ac:dyDescent="0.25">
      <c r="A170" s="35" t="s">
        <v>152</v>
      </c>
      <c r="B170" s="20" t="s">
        <v>842</v>
      </c>
      <c r="C170" s="31" t="s">
        <v>330</v>
      </c>
      <c r="D170" s="32" t="s">
        <v>703</v>
      </c>
      <c r="E170" s="36" t="s">
        <v>499</v>
      </c>
      <c r="F170" s="42">
        <v>43125</v>
      </c>
      <c r="G170" s="45">
        <v>16065000</v>
      </c>
      <c r="H170" s="32" t="s">
        <v>573</v>
      </c>
      <c r="I170" s="112"/>
      <c r="J170" s="112"/>
      <c r="K170" s="42">
        <v>43132</v>
      </c>
      <c r="L170" s="43">
        <v>43312</v>
      </c>
      <c r="M170" s="115" t="str">
        <f t="shared" si="2"/>
        <v>32%</v>
      </c>
      <c r="N170" s="111"/>
    </row>
    <row r="171" spans="1:14" ht="61.5" customHeight="1" x14ac:dyDescent="0.25">
      <c r="A171" s="35" t="s">
        <v>153</v>
      </c>
      <c r="B171" s="112" t="s">
        <v>856</v>
      </c>
      <c r="C171" s="31" t="s">
        <v>331</v>
      </c>
      <c r="D171" s="32" t="s">
        <v>704</v>
      </c>
      <c r="E171" s="36" t="s">
        <v>500</v>
      </c>
      <c r="F171" s="42">
        <v>43125</v>
      </c>
      <c r="G171" s="45">
        <v>3883445</v>
      </c>
      <c r="H171" s="32" t="s">
        <v>589</v>
      </c>
      <c r="I171" s="112"/>
      <c r="J171" s="112"/>
      <c r="K171" s="42">
        <v>43160</v>
      </c>
      <c r="L171" s="43">
        <v>43190</v>
      </c>
      <c r="M171" s="115" t="str">
        <f t="shared" si="2"/>
        <v>100%</v>
      </c>
      <c r="N171" s="111"/>
    </row>
    <row r="172" spans="1:14" ht="107.25" customHeight="1" x14ac:dyDescent="0.25">
      <c r="A172" s="35" t="s">
        <v>154</v>
      </c>
      <c r="B172" s="114" t="s">
        <v>850</v>
      </c>
      <c r="C172" s="31" t="s">
        <v>331</v>
      </c>
      <c r="D172" s="32" t="s">
        <v>704</v>
      </c>
      <c r="E172" s="36" t="s">
        <v>501</v>
      </c>
      <c r="F172" s="42">
        <v>43126</v>
      </c>
      <c r="G172" s="45">
        <v>117279260</v>
      </c>
      <c r="H172" s="31" t="s">
        <v>590</v>
      </c>
      <c r="I172" s="112"/>
      <c r="J172" s="112"/>
      <c r="K172" s="42">
        <v>43132</v>
      </c>
      <c r="L172" s="43">
        <v>43454</v>
      </c>
      <c r="M172" s="115" t="str">
        <f t="shared" si="2"/>
        <v>18%</v>
      </c>
      <c r="N172" s="111"/>
    </row>
    <row r="173" spans="1:14" ht="67.5" customHeight="1" x14ac:dyDescent="0.25">
      <c r="A173" s="35" t="s">
        <v>155</v>
      </c>
      <c r="B173" s="114" t="s">
        <v>888</v>
      </c>
      <c r="C173" s="31" t="s">
        <v>332</v>
      </c>
      <c r="D173" s="32" t="s">
        <v>705</v>
      </c>
      <c r="E173" s="36" t="s">
        <v>502</v>
      </c>
      <c r="F173" s="42">
        <v>43126</v>
      </c>
      <c r="G173" s="45">
        <v>1284099998</v>
      </c>
      <c r="H173" s="32" t="s">
        <v>577</v>
      </c>
      <c r="I173" s="112"/>
      <c r="J173" s="112"/>
      <c r="K173" s="113">
        <v>43132</v>
      </c>
      <c r="L173" s="43">
        <v>43465</v>
      </c>
      <c r="M173" s="115" t="str">
        <f t="shared" si="2"/>
        <v>17%</v>
      </c>
      <c r="N173" s="111"/>
    </row>
    <row r="174" spans="1:14" ht="80.25" customHeight="1" x14ac:dyDescent="0.25">
      <c r="A174" s="35" t="s">
        <v>156</v>
      </c>
      <c r="B174" s="114" t="s">
        <v>888</v>
      </c>
      <c r="C174" s="31" t="s">
        <v>333</v>
      </c>
      <c r="D174" s="32" t="s">
        <v>706</v>
      </c>
      <c r="E174" s="36" t="s">
        <v>503</v>
      </c>
      <c r="F174" s="42">
        <v>43126</v>
      </c>
      <c r="G174" s="45">
        <v>30000000</v>
      </c>
      <c r="H174" s="32" t="s">
        <v>573</v>
      </c>
      <c r="I174" s="112"/>
      <c r="J174" s="112"/>
      <c r="K174" s="42">
        <v>43132</v>
      </c>
      <c r="L174" s="43">
        <v>43312</v>
      </c>
      <c r="M174" s="115" t="str">
        <f t="shared" si="2"/>
        <v>32%</v>
      </c>
      <c r="N174" s="111"/>
    </row>
    <row r="175" spans="1:14" ht="69" customHeight="1" x14ac:dyDescent="0.25">
      <c r="A175" s="27" t="s">
        <v>157</v>
      </c>
      <c r="B175" s="20" t="s">
        <v>842</v>
      </c>
      <c r="C175" s="30" t="s">
        <v>334</v>
      </c>
      <c r="D175" s="33" t="s">
        <v>707</v>
      </c>
      <c r="E175" s="26" t="s">
        <v>504</v>
      </c>
      <c r="F175" s="41">
        <v>43126</v>
      </c>
      <c r="G175" s="44">
        <v>80000000</v>
      </c>
      <c r="H175" s="33" t="s">
        <v>579</v>
      </c>
      <c r="I175" s="112"/>
      <c r="J175" s="112"/>
      <c r="K175" s="41">
        <v>43132</v>
      </c>
      <c r="L175" s="43">
        <v>43434</v>
      </c>
      <c r="M175" s="115" t="str">
        <f t="shared" si="2"/>
        <v>19%</v>
      </c>
      <c r="N175" s="111"/>
    </row>
    <row r="176" spans="1:14" ht="102" customHeight="1" x14ac:dyDescent="0.25">
      <c r="A176" s="27" t="s">
        <v>158</v>
      </c>
      <c r="B176" s="20" t="s">
        <v>778</v>
      </c>
      <c r="C176" s="30" t="s">
        <v>335</v>
      </c>
      <c r="D176" s="33" t="s">
        <v>708</v>
      </c>
      <c r="E176" s="26" t="s">
        <v>505</v>
      </c>
      <c r="F176" s="41">
        <v>43126</v>
      </c>
      <c r="G176" s="44">
        <v>25945890</v>
      </c>
      <c r="H176" s="33" t="s">
        <v>577</v>
      </c>
      <c r="I176" s="112"/>
      <c r="J176" s="112"/>
      <c r="K176" s="41">
        <v>43132</v>
      </c>
      <c r="L176" s="43">
        <v>43465</v>
      </c>
      <c r="M176" s="115" t="str">
        <f t="shared" si="2"/>
        <v>17%</v>
      </c>
      <c r="N176" s="111"/>
    </row>
    <row r="177" spans="1:14" ht="93" customHeight="1" x14ac:dyDescent="0.25">
      <c r="A177" s="35" t="s">
        <v>159</v>
      </c>
      <c r="B177" s="112" t="s">
        <v>763</v>
      </c>
      <c r="C177" s="31" t="s">
        <v>336</v>
      </c>
      <c r="D177" s="32" t="s">
        <v>709</v>
      </c>
      <c r="E177" s="36" t="s">
        <v>506</v>
      </c>
      <c r="F177" s="42">
        <v>43126</v>
      </c>
      <c r="G177" s="45">
        <v>797000000</v>
      </c>
      <c r="H177" s="32" t="s">
        <v>581</v>
      </c>
      <c r="I177" s="112"/>
      <c r="J177" s="112"/>
      <c r="K177" s="42">
        <v>43132</v>
      </c>
      <c r="L177" s="43">
        <v>43404</v>
      </c>
      <c r="M177" s="115" t="str">
        <f t="shared" si="2"/>
        <v>21%</v>
      </c>
      <c r="N177" s="111"/>
    </row>
    <row r="178" spans="1:14" ht="64.5" customHeight="1" x14ac:dyDescent="0.25">
      <c r="A178" s="35" t="s">
        <v>160</v>
      </c>
      <c r="B178" s="22" t="s">
        <v>952</v>
      </c>
      <c r="C178" s="31" t="s">
        <v>337</v>
      </c>
      <c r="D178" s="32" t="s">
        <v>710</v>
      </c>
      <c r="E178" s="36" t="s">
        <v>507</v>
      </c>
      <c r="F178" s="42">
        <v>43126</v>
      </c>
      <c r="G178" s="45">
        <v>34650000</v>
      </c>
      <c r="H178" s="32" t="s">
        <v>577</v>
      </c>
      <c r="I178" s="112"/>
      <c r="J178" s="112"/>
      <c r="K178" s="42">
        <v>43132</v>
      </c>
      <c r="L178" s="43">
        <v>43465</v>
      </c>
      <c r="M178" s="115" t="str">
        <f t="shared" si="2"/>
        <v>17%</v>
      </c>
      <c r="N178" s="111"/>
    </row>
    <row r="179" spans="1:14" ht="103.5" customHeight="1" x14ac:dyDescent="0.25">
      <c r="A179" s="35" t="s">
        <v>161</v>
      </c>
      <c r="B179" s="22" t="s">
        <v>952</v>
      </c>
      <c r="C179" s="31" t="s">
        <v>338</v>
      </c>
      <c r="D179" s="32" t="s">
        <v>711</v>
      </c>
      <c r="E179" s="36" t="s">
        <v>508</v>
      </c>
      <c r="F179" s="42">
        <v>43126</v>
      </c>
      <c r="G179" s="45">
        <v>50000000</v>
      </c>
      <c r="H179" s="32" t="s">
        <v>577</v>
      </c>
      <c r="I179" s="112"/>
      <c r="J179" s="112"/>
      <c r="K179" s="42">
        <v>43132</v>
      </c>
      <c r="L179" s="43">
        <v>43465</v>
      </c>
      <c r="M179" s="115" t="str">
        <f t="shared" ref="M179:M241" si="3">IF((ROUND((($N$2-$K179)/(EDATE($L179,$I179)-$K179)*100),2))&gt;100,"100%",CONCATENATE((ROUND((($N$2-$K179)/(EDATE($L179,$I179)-$K179)*100),0)),"%"))</f>
        <v>17%</v>
      </c>
      <c r="N179" s="111"/>
    </row>
    <row r="180" spans="1:14" ht="59.25" customHeight="1" x14ac:dyDescent="0.25">
      <c r="A180" s="35" t="s">
        <v>162</v>
      </c>
      <c r="B180" s="114" t="s">
        <v>850</v>
      </c>
      <c r="C180" s="31" t="s">
        <v>309</v>
      </c>
      <c r="D180" s="32" t="s">
        <v>682</v>
      </c>
      <c r="E180" s="36" t="s">
        <v>509</v>
      </c>
      <c r="F180" s="42">
        <v>43126</v>
      </c>
      <c r="G180" s="45">
        <v>526000000</v>
      </c>
      <c r="H180" s="32" t="s">
        <v>579</v>
      </c>
      <c r="I180" s="112"/>
      <c r="J180" s="112"/>
      <c r="K180" s="42">
        <v>43132</v>
      </c>
      <c r="L180" s="43">
        <v>43434</v>
      </c>
      <c r="M180" s="115" t="str">
        <f t="shared" si="3"/>
        <v>19%</v>
      </c>
      <c r="N180" s="111"/>
    </row>
    <row r="181" spans="1:14" ht="51.75" customHeight="1" x14ac:dyDescent="0.25">
      <c r="A181" s="27" t="s">
        <v>163</v>
      </c>
      <c r="B181" s="112" t="s">
        <v>763</v>
      </c>
      <c r="C181" s="30" t="s">
        <v>246</v>
      </c>
      <c r="D181" s="33" t="s">
        <v>621</v>
      </c>
      <c r="E181" s="26" t="s">
        <v>510</v>
      </c>
      <c r="F181" s="41">
        <v>43126</v>
      </c>
      <c r="G181" s="44">
        <v>739989362</v>
      </c>
      <c r="H181" s="33" t="s">
        <v>581</v>
      </c>
      <c r="I181" s="112"/>
      <c r="J181" s="112"/>
      <c r="K181" s="41">
        <v>43132</v>
      </c>
      <c r="L181" s="43">
        <v>43404</v>
      </c>
      <c r="M181" s="115" t="str">
        <f t="shared" si="3"/>
        <v>21%</v>
      </c>
      <c r="N181" s="111"/>
    </row>
    <row r="182" spans="1:14" ht="61.5" customHeight="1" x14ac:dyDescent="0.25">
      <c r="A182" s="27" t="s">
        <v>164</v>
      </c>
      <c r="B182" s="112" t="s">
        <v>830</v>
      </c>
      <c r="C182" s="30" t="s">
        <v>339</v>
      </c>
      <c r="D182" s="33" t="s">
        <v>712</v>
      </c>
      <c r="E182" s="26" t="s">
        <v>511</v>
      </c>
      <c r="F182" s="41">
        <v>43126</v>
      </c>
      <c r="G182" s="44">
        <v>55000000</v>
      </c>
      <c r="H182" s="33" t="s">
        <v>577</v>
      </c>
      <c r="I182" s="112"/>
      <c r="J182" s="112"/>
      <c r="K182" s="41">
        <v>43132</v>
      </c>
      <c r="L182" s="43">
        <v>43465</v>
      </c>
      <c r="M182" s="115" t="str">
        <f t="shared" si="3"/>
        <v>17%</v>
      </c>
      <c r="N182" s="111"/>
    </row>
    <row r="183" spans="1:14" ht="69" customHeight="1" x14ac:dyDescent="0.25">
      <c r="A183" s="35" t="s">
        <v>165</v>
      </c>
      <c r="B183" s="114" t="s">
        <v>1015</v>
      </c>
      <c r="C183" s="31" t="s">
        <v>340</v>
      </c>
      <c r="D183" s="32" t="s">
        <v>713</v>
      </c>
      <c r="E183" s="36" t="s">
        <v>512</v>
      </c>
      <c r="F183" s="42">
        <v>43126</v>
      </c>
      <c r="G183" s="45">
        <v>19589042</v>
      </c>
      <c r="H183" s="31" t="s">
        <v>585</v>
      </c>
      <c r="I183" s="112"/>
      <c r="J183" s="112"/>
      <c r="K183" s="42">
        <v>43132</v>
      </c>
      <c r="L183" s="43">
        <v>43449</v>
      </c>
      <c r="M183" s="115" t="str">
        <f t="shared" si="3"/>
        <v>18%</v>
      </c>
      <c r="N183" s="111"/>
    </row>
    <row r="184" spans="1:14" ht="69.75" customHeight="1" x14ac:dyDescent="0.25">
      <c r="A184" s="27" t="s">
        <v>166</v>
      </c>
      <c r="B184" s="114" t="s">
        <v>1015</v>
      </c>
      <c r="C184" s="30" t="s">
        <v>341</v>
      </c>
      <c r="D184" s="33" t="s">
        <v>714</v>
      </c>
      <c r="E184" s="26" t="s">
        <v>512</v>
      </c>
      <c r="F184" s="41">
        <v>43126</v>
      </c>
      <c r="G184" s="44">
        <v>19589042</v>
      </c>
      <c r="H184" s="30" t="s">
        <v>585</v>
      </c>
      <c r="I184" s="112"/>
      <c r="J184" s="112"/>
      <c r="K184" s="41">
        <v>43132</v>
      </c>
      <c r="L184" s="43">
        <v>43449</v>
      </c>
      <c r="M184" s="115" t="str">
        <f t="shared" si="3"/>
        <v>18%</v>
      </c>
      <c r="N184" s="111"/>
    </row>
    <row r="185" spans="1:14" ht="75.75" customHeight="1" x14ac:dyDescent="0.25">
      <c r="A185" s="35" t="s">
        <v>167</v>
      </c>
      <c r="B185" s="114" t="s">
        <v>952</v>
      </c>
      <c r="C185" s="31" t="s">
        <v>342</v>
      </c>
      <c r="D185" s="112" t="s">
        <v>715</v>
      </c>
      <c r="E185" s="36" t="s">
        <v>513</v>
      </c>
      <c r="F185" s="42">
        <v>43126</v>
      </c>
      <c r="G185" s="45">
        <v>94817107</v>
      </c>
      <c r="H185" s="32" t="s">
        <v>577</v>
      </c>
      <c r="I185" s="112"/>
      <c r="J185" s="112"/>
      <c r="K185" s="113">
        <v>43132</v>
      </c>
      <c r="L185" s="68">
        <v>43465</v>
      </c>
      <c r="M185" s="115" t="str">
        <f t="shared" si="3"/>
        <v>17%</v>
      </c>
      <c r="N185" s="111"/>
    </row>
    <row r="186" spans="1:14" ht="60" customHeight="1" x14ac:dyDescent="0.25">
      <c r="A186" s="35" t="s">
        <v>168</v>
      </c>
      <c r="B186" s="112" t="s">
        <v>1008</v>
      </c>
      <c r="C186" s="31" t="s">
        <v>343</v>
      </c>
      <c r="D186" s="32" t="s">
        <v>716</v>
      </c>
      <c r="E186" s="36" t="s">
        <v>514</v>
      </c>
      <c r="F186" s="42">
        <v>43126</v>
      </c>
      <c r="G186" s="45">
        <v>10829000</v>
      </c>
      <c r="H186" s="32" t="s">
        <v>588</v>
      </c>
      <c r="I186" s="112"/>
      <c r="J186" s="112"/>
      <c r="K186" s="42">
        <v>43132</v>
      </c>
      <c r="L186" s="43">
        <v>43190</v>
      </c>
      <c r="M186" s="115" t="str">
        <f t="shared" si="3"/>
        <v>100%</v>
      </c>
      <c r="N186" s="111"/>
    </row>
    <row r="187" spans="1:14" ht="60.75" customHeight="1" x14ac:dyDescent="0.25">
      <c r="A187" s="27" t="s">
        <v>169</v>
      </c>
      <c r="B187" s="112" t="s">
        <v>1008</v>
      </c>
      <c r="C187" s="30" t="s">
        <v>344</v>
      </c>
      <c r="D187" s="33" t="s">
        <v>717</v>
      </c>
      <c r="E187" s="26" t="s">
        <v>515</v>
      </c>
      <c r="F187" s="41">
        <v>43126</v>
      </c>
      <c r="G187" s="44">
        <v>8000000</v>
      </c>
      <c r="H187" s="33" t="s">
        <v>591</v>
      </c>
      <c r="I187" s="112"/>
      <c r="J187" s="112"/>
      <c r="K187" s="41">
        <v>43132</v>
      </c>
      <c r="L187" s="43">
        <v>43220</v>
      </c>
      <c r="M187" s="115" t="str">
        <f t="shared" si="3"/>
        <v>66%</v>
      </c>
      <c r="N187" s="111"/>
    </row>
    <row r="188" spans="1:14" ht="114.75" customHeight="1" x14ac:dyDescent="0.25">
      <c r="A188" s="27" t="s">
        <v>170</v>
      </c>
      <c r="B188" s="114" t="s">
        <v>952</v>
      </c>
      <c r="C188" s="30" t="s">
        <v>345</v>
      </c>
      <c r="D188" s="32" t="s">
        <v>718</v>
      </c>
      <c r="E188" s="26" t="s">
        <v>516</v>
      </c>
      <c r="F188" s="41">
        <v>43126</v>
      </c>
      <c r="G188" s="44">
        <v>30000000</v>
      </c>
      <c r="H188" s="33" t="s">
        <v>577</v>
      </c>
      <c r="I188" s="112"/>
      <c r="J188" s="112"/>
      <c r="K188" s="42">
        <v>43132</v>
      </c>
      <c r="L188" s="43">
        <v>43465</v>
      </c>
      <c r="M188" s="115" t="str">
        <f t="shared" si="3"/>
        <v>17%</v>
      </c>
      <c r="N188" s="111"/>
    </row>
    <row r="189" spans="1:14" ht="81.75" customHeight="1" x14ac:dyDescent="0.25">
      <c r="A189" s="27" t="s">
        <v>171</v>
      </c>
      <c r="B189" s="112" t="s">
        <v>856</v>
      </c>
      <c r="C189" s="30" t="s">
        <v>346</v>
      </c>
      <c r="D189" s="33" t="s">
        <v>719</v>
      </c>
      <c r="E189" s="26" t="s">
        <v>517</v>
      </c>
      <c r="F189" s="41">
        <v>43126</v>
      </c>
      <c r="G189" s="44">
        <v>365000000</v>
      </c>
      <c r="H189" s="33" t="s">
        <v>579</v>
      </c>
      <c r="I189" s="112"/>
      <c r="J189" s="112"/>
      <c r="K189" s="41">
        <v>43132</v>
      </c>
      <c r="L189" s="43">
        <v>43434</v>
      </c>
      <c r="M189" s="115" t="str">
        <f t="shared" si="3"/>
        <v>19%</v>
      </c>
      <c r="N189" s="111"/>
    </row>
    <row r="190" spans="1:14" ht="72" customHeight="1" x14ac:dyDescent="0.25">
      <c r="A190" s="27" t="s">
        <v>172</v>
      </c>
      <c r="B190" s="112" t="s">
        <v>1008</v>
      </c>
      <c r="C190" s="30" t="s">
        <v>347</v>
      </c>
      <c r="D190" s="33" t="s">
        <v>720</v>
      </c>
      <c r="E190" s="26" t="s">
        <v>518</v>
      </c>
      <c r="F190" s="41">
        <v>43126</v>
      </c>
      <c r="G190" s="44">
        <v>34815000</v>
      </c>
      <c r="H190" s="30" t="s">
        <v>585</v>
      </c>
      <c r="I190" s="112"/>
      <c r="J190" s="112"/>
      <c r="K190" s="41">
        <v>43132</v>
      </c>
      <c r="L190" s="43">
        <v>43449</v>
      </c>
      <c r="M190" s="115" t="str">
        <f t="shared" si="3"/>
        <v>18%</v>
      </c>
      <c r="N190" s="111"/>
    </row>
    <row r="191" spans="1:14" ht="80.25" customHeight="1" x14ac:dyDescent="0.25">
      <c r="A191" s="35" t="s">
        <v>173</v>
      </c>
      <c r="B191" s="114" t="s">
        <v>952</v>
      </c>
      <c r="C191" s="31" t="s">
        <v>348</v>
      </c>
      <c r="D191" s="32" t="s">
        <v>721</v>
      </c>
      <c r="E191" s="36" t="s">
        <v>519</v>
      </c>
      <c r="F191" s="42">
        <v>43126</v>
      </c>
      <c r="G191" s="45">
        <v>18000000</v>
      </c>
      <c r="H191" s="32" t="s">
        <v>577</v>
      </c>
      <c r="I191" s="112"/>
      <c r="J191" s="112"/>
      <c r="K191" s="42">
        <v>43132</v>
      </c>
      <c r="L191" s="43">
        <v>43465</v>
      </c>
      <c r="M191" s="115" t="str">
        <f t="shared" si="3"/>
        <v>17%</v>
      </c>
      <c r="N191" s="111"/>
    </row>
    <row r="192" spans="1:14" ht="57" customHeight="1" x14ac:dyDescent="0.25">
      <c r="A192" s="27" t="s">
        <v>174</v>
      </c>
      <c r="B192" s="22" t="s">
        <v>952</v>
      </c>
      <c r="C192" s="30" t="s">
        <v>349</v>
      </c>
      <c r="D192" s="33" t="s">
        <v>722</v>
      </c>
      <c r="E192" s="26" t="s">
        <v>520</v>
      </c>
      <c r="F192" s="41">
        <v>43126</v>
      </c>
      <c r="G192" s="44">
        <v>42000000</v>
      </c>
      <c r="H192" s="30" t="s">
        <v>585</v>
      </c>
      <c r="I192" s="112"/>
      <c r="J192" s="112"/>
      <c r="K192" s="41">
        <v>43132</v>
      </c>
      <c r="L192" s="43">
        <v>43449</v>
      </c>
      <c r="M192" s="115" t="str">
        <f t="shared" si="3"/>
        <v>18%</v>
      </c>
      <c r="N192" s="111"/>
    </row>
    <row r="193" spans="1:14" ht="70.5" customHeight="1" x14ac:dyDescent="0.25">
      <c r="A193" s="35" t="s">
        <v>175</v>
      </c>
      <c r="B193" s="114" t="s">
        <v>850</v>
      </c>
      <c r="C193" s="31" t="s">
        <v>350</v>
      </c>
      <c r="D193" s="32" t="s">
        <v>723</v>
      </c>
      <c r="E193" s="36" t="s">
        <v>521</v>
      </c>
      <c r="F193" s="42">
        <v>43126</v>
      </c>
      <c r="G193" s="45">
        <v>353100000</v>
      </c>
      <c r="H193" s="32" t="s">
        <v>579</v>
      </c>
      <c r="I193" s="112"/>
      <c r="J193" s="112"/>
      <c r="K193" s="42">
        <v>43132</v>
      </c>
      <c r="L193" s="43">
        <v>43434</v>
      </c>
      <c r="M193" s="115" t="str">
        <f t="shared" si="3"/>
        <v>19%</v>
      </c>
      <c r="N193" s="111"/>
    </row>
    <row r="194" spans="1:14" ht="60.75" customHeight="1" x14ac:dyDescent="0.25">
      <c r="A194" s="35" t="s">
        <v>176</v>
      </c>
      <c r="B194" s="22" t="s">
        <v>952</v>
      </c>
      <c r="C194" s="31" t="s">
        <v>351</v>
      </c>
      <c r="D194" s="32" t="s">
        <v>724</v>
      </c>
      <c r="E194" s="36" t="s">
        <v>522</v>
      </c>
      <c r="F194" s="42">
        <v>43126</v>
      </c>
      <c r="G194" s="45">
        <v>63000000</v>
      </c>
      <c r="H194" s="32" t="s">
        <v>577</v>
      </c>
      <c r="I194" s="112"/>
      <c r="J194" s="112"/>
      <c r="K194" s="42">
        <v>43132</v>
      </c>
      <c r="L194" s="43">
        <v>43465</v>
      </c>
      <c r="M194" s="115" t="str">
        <f t="shared" si="3"/>
        <v>17%</v>
      </c>
      <c r="N194" s="111"/>
    </row>
    <row r="195" spans="1:14" ht="94.5" customHeight="1" x14ac:dyDescent="0.25">
      <c r="A195" s="35" t="s">
        <v>177</v>
      </c>
      <c r="B195" s="112" t="s">
        <v>1008</v>
      </c>
      <c r="C195" s="31" t="s">
        <v>352</v>
      </c>
      <c r="D195" s="32" t="s">
        <v>725</v>
      </c>
      <c r="E195" s="36" t="s">
        <v>523</v>
      </c>
      <c r="F195" s="42">
        <v>43126</v>
      </c>
      <c r="G195" s="45">
        <v>27500000</v>
      </c>
      <c r="H195" s="32" t="s">
        <v>577</v>
      </c>
      <c r="I195" s="112"/>
      <c r="J195" s="112"/>
      <c r="K195" s="42">
        <v>43132</v>
      </c>
      <c r="L195" s="43">
        <v>43465</v>
      </c>
      <c r="M195" s="115" t="str">
        <f t="shared" si="3"/>
        <v>17%</v>
      </c>
      <c r="N195" s="111"/>
    </row>
    <row r="196" spans="1:14" ht="110.25" customHeight="1" x14ac:dyDescent="0.25">
      <c r="A196" s="35" t="s">
        <v>178</v>
      </c>
      <c r="B196" s="114" t="s">
        <v>850</v>
      </c>
      <c r="C196" s="31" t="s">
        <v>353</v>
      </c>
      <c r="D196" s="32" t="s">
        <v>726</v>
      </c>
      <c r="E196" s="36" t="s">
        <v>524</v>
      </c>
      <c r="F196" s="42">
        <v>43126</v>
      </c>
      <c r="G196" s="45">
        <v>48374700</v>
      </c>
      <c r="H196" s="32" t="s">
        <v>577</v>
      </c>
      <c r="I196" s="112"/>
      <c r="J196" s="112"/>
      <c r="K196" s="42">
        <v>43132</v>
      </c>
      <c r="L196" s="43">
        <v>43465</v>
      </c>
      <c r="M196" s="115" t="str">
        <f t="shared" si="3"/>
        <v>17%</v>
      </c>
      <c r="N196" s="111"/>
    </row>
    <row r="197" spans="1:14" ht="89.25" customHeight="1" x14ac:dyDescent="0.25">
      <c r="A197" s="27" t="s">
        <v>179</v>
      </c>
      <c r="B197" s="112" t="s">
        <v>1008</v>
      </c>
      <c r="C197" s="30" t="s">
        <v>354</v>
      </c>
      <c r="D197" s="33" t="s">
        <v>727</v>
      </c>
      <c r="E197" s="26" t="s">
        <v>525</v>
      </c>
      <c r="F197" s="41">
        <v>43126</v>
      </c>
      <c r="G197" s="44">
        <v>34815000</v>
      </c>
      <c r="H197" s="30" t="s">
        <v>592</v>
      </c>
      <c r="I197" s="112"/>
      <c r="J197" s="112"/>
      <c r="K197" s="41">
        <v>43132</v>
      </c>
      <c r="L197" s="43">
        <v>43448</v>
      </c>
      <c r="M197" s="115" t="str">
        <f t="shared" si="3"/>
        <v>18%</v>
      </c>
      <c r="N197" s="111"/>
    </row>
    <row r="198" spans="1:14" ht="105" customHeight="1" x14ac:dyDescent="0.25">
      <c r="A198" s="27" t="s">
        <v>180</v>
      </c>
      <c r="B198" s="112" t="s">
        <v>1016</v>
      </c>
      <c r="C198" s="30" t="s">
        <v>355</v>
      </c>
      <c r="D198" s="112" t="s">
        <v>728</v>
      </c>
      <c r="E198" s="26" t="s">
        <v>526</v>
      </c>
      <c r="F198" s="41">
        <v>43126</v>
      </c>
      <c r="G198" s="44">
        <v>2683081083</v>
      </c>
      <c r="H198" s="33" t="s">
        <v>581</v>
      </c>
      <c r="I198" s="112"/>
      <c r="J198" s="112"/>
      <c r="K198" s="113">
        <v>43132</v>
      </c>
      <c r="L198" s="68">
        <v>43404</v>
      </c>
      <c r="M198" s="115" t="str">
        <f t="shared" si="3"/>
        <v>21%</v>
      </c>
      <c r="N198" s="111"/>
    </row>
    <row r="199" spans="1:14" ht="102.75" customHeight="1" x14ac:dyDescent="0.25">
      <c r="A199" s="35" t="s">
        <v>181</v>
      </c>
      <c r="B199" s="112" t="s">
        <v>830</v>
      </c>
      <c r="C199" s="31" t="s">
        <v>356</v>
      </c>
      <c r="D199" s="32" t="s">
        <v>729</v>
      </c>
      <c r="E199" s="36" t="s">
        <v>527</v>
      </c>
      <c r="F199" s="42">
        <v>43126</v>
      </c>
      <c r="G199" s="45">
        <v>143000000</v>
      </c>
      <c r="H199" s="32" t="s">
        <v>577</v>
      </c>
      <c r="I199" s="112"/>
      <c r="J199" s="112"/>
      <c r="K199" s="42">
        <v>43132</v>
      </c>
      <c r="L199" s="43">
        <v>43465</v>
      </c>
      <c r="M199" s="115" t="str">
        <f t="shared" si="3"/>
        <v>17%</v>
      </c>
      <c r="N199" s="111"/>
    </row>
    <row r="200" spans="1:14" ht="66" customHeight="1" x14ac:dyDescent="0.25">
      <c r="A200" s="35" t="s">
        <v>182</v>
      </c>
      <c r="B200" s="114" t="s">
        <v>1015</v>
      </c>
      <c r="C200" s="31" t="s">
        <v>357</v>
      </c>
      <c r="D200" s="32" t="s">
        <v>730</v>
      </c>
      <c r="E200" s="36" t="s">
        <v>528</v>
      </c>
      <c r="F200" s="42">
        <v>43126</v>
      </c>
      <c r="G200" s="45">
        <v>290000000</v>
      </c>
      <c r="H200" s="32" t="s">
        <v>586</v>
      </c>
      <c r="I200" s="112"/>
      <c r="J200" s="112"/>
      <c r="K200" s="42">
        <v>43132</v>
      </c>
      <c r="L200" s="43">
        <v>43373</v>
      </c>
      <c r="M200" s="115" t="str">
        <f t="shared" si="3"/>
        <v>24%</v>
      </c>
      <c r="N200" s="111"/>
    </row>
    <row r="201" spans="1:14" ht="81" customHeight="1" x14ac:dyDescent="0.25">
      <c r="A201" s="27" t="s">
        <v>183</v>
      </c>
      <c r="B201" s="114" t="s">
        <v>952</v>
      </c>
      <c r="C201" s="30" t="s">
        <v>358</v>
      </c>
      <c r="D201" s="33" t="s">
        <v>731</v>
      </c>
      <c r="E201" s="26" t="s">
        <v>529</v>
      </c>
      <c r="F201" s="41">
        <v>43126</v>
      </c>
      <c r="G201" s="44">
        <v>1050000000</v>
      </c>
      <c r="H201" s="33" t="s">
        <v>577</v>
      </c>
      <c r="I201" s="112"/>
      <c r="J201" s="112"/>
      <c r="K201" s="41">
        <v>43132</v>
      </c>
      <c r="L201" s="43">
        <v>43465</v>
      </c>
      <c r="M201" s="115" t="str">
        <f t="shared" si="3"/>
        <v>17%</v>
      </c>
      <c r="N201" s="111"/>
    </row>
    <row r="202" spans="1:14" ht="81" customHeight="1" x14ac:dyDescent="0.25">
      <c r="A202" s="27" t="s">
        <v>184</v>
      </c>
      <c r="B202" s="114" t="s">
        <v>850</v>
      </c>
      <c r="C202" s="30" t="s">
        <v>328</v>
      </c>
      <c r="D202" s="33" t="s">
        <v>701</v>
      </c>
      <c r="E202" s="26" t="s">
        <v>530</v>
      </c>
      <c r="F202" s="41">
        <v>43126</v>
      </c>
      <c r="G202" s="44">
        <v>196350000</v>
      </c>
      <c r="H202" s="33" t="s">
        <v>579</v>
      </c>
      <c r="I202" s="112"/>
      <c r="J202" s="112"/>
      <c r="K202" s="41">
        <v>43132</v>
      </c>
      <c r="L202" s="43">
        <v>43434</v>
      </c>
      <c r="M202" s="115" t="str">
        <f t="shared" si="3"/>
        <v>19%</v>
      </c>
      <c r="N202" s="111"/>
    </row>
    <row r="203" spans="1:14" ht="105.75" customHeight="1" x14ac:dyDescent="0.25">
      <c r="A203" s="35" t="s">
        <v>185</v>
      </c>
      <c r="B203" s="114" t="s">
        <v>850</v>
      </c>
      <c r="C203" s="31" t="s">
        <v>359</v>
      </c>
      <c r="D203" s="112" t="s">
        <v>732</v>
      </c>
      <c r="E203" s="36" t="s">
        <v>531</v>
      </c>
      <c r="F203" s="42">
        <v>43126</v>
      </c>
      <c r="G203" s="45">
        <v>2500000000</v>
      </c>
      <c r="H203" s="31" t="s">
        <v>593</v>
      </c>
      <c r="I203" s="112"/>
      <c r="J203" s="112"/>
      <c r="K203" s="113">
        <v>43132</v>
      </c>
      <c r="L203" s="50">
        <v>43441</v>
      </c>
      <c r="M203" s="115" t="str">
        <f t="shared" si="3"/>
        <v>19%</v>
      </c>
      <c r="N203" s="111"/>
    </row>
    <row r="204" spans="1:14" ht="83.25" customHeight="1" x14ac:dyDescent="0.25">
      <c r="A204" s="35" t="s">
        <v>186</v>
      </c>
      <c r="B204" s="114" t="s">
        <v>850</v>
      </c>
      <c r="C204" s="31" t="s">
        <v>360</v>
      </c>
      <c r="D204" s="32" t="s">
        <v>733</v>
      </c>
      <c r="E204" s="36" t="s">
        <v>532</v>
      </c>
      <c r="F204" s="42">
        <v>43126</v>
      </c>
      <c r="G204" s="45">
        <v>113999996</v>
      </c>
      <c r="H204" s="32" t="s">
        <v>577</v>
      </c>
      <c r="I204" s="112"/>
      <c r="J204" s="112"/>
      <c r="K204" s="42">
        <v>43132</v>
      </c>
      <c r="L204" s="43">
        <v>43465</v>
      </c>
      <c r="M204" s="115" t="str">
        <f t="shared" si="3"/>
        <v>17%</v>
      </c>
      <c r="N204" s="111"/>
    </row>
    <row r="205" spans="1:14" ht="121.5" customHeight="1" x14ac:dyDescent="0.25">
      <c r="A205" s="35" t="s">
        <v>187</v>
      </c>
      <c r="B205" s="112" t="s">
        <v>830</v>
      </c>
      <c r="C205" s="31" t="s">
        <v>361</v>
      </c>
      <c r="D205" s="32" t="s">
        <v>663</v>
      </c>
      <c r="E205" s="36" t="s">
        <v>533</v>
      </c>
      <c r="F205" s="42">
        <v>43126</v>
      </c>
      <c r="G205" s="45" t="s">
        <v>569</v>
      </c>
      <c r="H205" s="31" t="s">
        <v>585</v>
      </c>
      <c r="I205" s="112"/>
      <c r="J205" s="112"/>
      <c r="K205" s="42">
        <v>43102</v>
      </c>
      <c r="L205" s="43">
        <v>43449</v>
      </c>
      <c r="M205" s="115" t="str">
        <f t="shared" si="3"/>
        <v>25%</v>
      </c>
      <c r="N205" s="111"/>
    </row>
    <row r="206" spans="1:14" ht="75" customHeight="1" x14ac:dyDescent="0.25">
      <c r="A206" s="35" t="s">
        <v>188</v>
      </c>
      <c r="B206" s="114" t="s">
        <v>896</v>
      </c>
      <c r="C206" s="31" t="s">
        <v>362</v>
      </c>
      <c r="D206" s="32" t="s">
        <v>734</v>
      </c>
      <c r="E206" s="36" t="s">
        <v>534</v>
      </c>
      <c r="F206" s="42">
        <v>43126</v>
      </c>
      <c r="G206" s="45">
        <v>55000000</v>
      </c>
      <c r="H206" s="31" t="s">
        <v>577</v>
      </c>
      <c r="I206" s="112"/>
      <c r="J206" s="112"/>
      <c r="K206" s="42">
        <v>43132</v>
      </c>
      <c r="L206" s="43">
        <v>43465</v>
      </c>
      <c r="M206" s="115" t="str">
        <f t="shared" si="3"/>
        <v>17%</v>
      </c>
      <c r="N206" s="111"/>
    </row>
    <row r="207" spans="1:14" ht="66" customHeight="1" x14ac:dyDescent="0.25">
      <c r="A207" s="35" t="s">
        <v>189</v>
      </c>
      <c r="B207" s="114" t="s">
        <v>896</v>
      </c>
      <c r="C207" s="31" t="s">
        <v>363</v>
      </c>
      <c r="D207" s="32" t="s">
        <v>735</v>
      </c>
      <c r="E207" s="36" t="s">
        <v>535</v>
      </c>
      <c r="F207" s="42">
        <v>43126</v>
      </c>
      <c r="G207" s="45">
        <v>40345998</v>
      </c>
      <c r="H207" s="32" t="s">
        <v>577</v>
      </c>
      <c r="I207" s="112"/>
      <c r="J207" s="112"/>
      <c r="K207" s="42">
        <v>43132</v>
      </c>
      <c r="L207" s="43">
        <v>43465</v>
      </c>
      <c r="M207" s="115" t="str">
        <f t="shared" si="3"/>
        <v>17%</v>
      </c>
      <c r="N207" s="111"/>
    </row>
    <row r="208" spans="1:14" ht="36" customHeight="1" x14ac:dyDescent="0.25">
      <c r="A208" s="35" t="s">
        <v>190</v>
      </c>
      <c r="B208" s="114" t="s">
        <v>896</v>
      </c>
      <c r="C208" s="32" t="s">
        <v>568</v>
      </c>
      <c r="D208" s="32" t="s">
        <v>568</v>
      </c>
      <c r="E208" s="32" t="s">
        <v>568</v>
      </c>
      <c r="F208" s="43" t="s">
        <v>568</v>
      </c>
      <c r="G208" s="52" t="s">
        <v>568</v>
      </c>
      <c r="H208" s="32" t="s">
        <v>568</v>
      </c>
      <c r="I208" s="32" t="s">
        <v>568</v>
      </c>
      <c r="J208" s="32" t="s">
        <v>568</v>
      </c>
      <c r="K208" s="42" t="s">
        <v>568</v>
      </c>
      <c r="L208" s="43" t="s">
        <v>568</v>
      </c>
      <c r="M208" s="43" t="s">
        <v>568</v>
      </c>
      <c r="N208" s="111"/>
    </row>
    <row r="209" spans="1:14" ht="111.75" customHeight="1" x14ac:dyDescent="0.25">
      <c r="A209" s="35" t="s">
        <v>191</v>
      </c>
      <c r="B209" s="114" t="s">
        <v>1009</v>
      </c>
      <c r="C209" s="31" t="s">
        <v>364</v>
      </c>
      <c r="D209" s="112" t="s">
        <v>736</v>
      </c>
      <c r="E209" s="36" t="s">
        <v>536</v>
      </c>
      <c r="F209" s="42">
        <v>43126</v>
      </c>
      <c r="G209" s="45">
        <v>4580000000</v>
      </c>
      <c r="H209" s="31" t="s">
        <v>585</v>
      </c>
      <c r="I209" s="112"/>
      <c r="J209" s="112"/>
      <c r="K209" s="42">
        <v>43132</v>
      </c>
      <c r="L209" s="43">
        <v>43449</v>
      </c>
      <c r="M209" s="115" t="str">
        <f t="shared" si="3"/>
        <v>18%</v>
      </c>
      <c r="N209" s="111"/>
    </row>
    <row r="210" spans="1:14" ht="64.5" customHeight="1" x14ac:dyDescent="0.25">
      <c r="A210" s="35" t="s">
        <v>192</v>
      </c>
      <c r="B210" s="112" t="s">
        <v>1008</v>
      </c>
      <c r="C210" s="31" t="s">
        <v>365</v>
      </c>
      <c r="D210" s="32" t="s">
        <v>737</v>
      </c>
      <c r="E210" s="36" t="s">
        <v>537</v>
      </c>
      <c r="F210" s="42">
        <v>43126</v>
      </c>
      <c r="G210" s="45">
        <v>952000000</v>
      </c>
      <c r="H210" s="31" t="s">
        <v>577</v>
      </c>
      <c r="I210" s="112"/>
      <c r="J210" s="112"/>
      <c r="K210" s="42">
        <v>43102</v>
      </c>
      <c r="L210" s="43">
        <v>43465</v>
      </c>
      <c r="M210" s="115" t="str">
        <f t="shared" si="3"/>
        <v>24%</v>
      </c>
      <c r="N210" s="111"/>
    </row>
    <row r="211" spans="1:14" ht="84" customHeight="1" x14ac:dyDescent="0.25">
      <c r="A211" s="35" t="s">
        <v>193</v>
      </c>
      <c r="B211" s="112" t="s">
        <v>1008</v>
      </c>
      <c r="C211" s="31" t="s">
        <v>366</v>
      </c>
      <c r="D211" s="33" t="s">
        <v>738</v>
      </c>
      <c r="E211" s="36" t="s">
        <v>538</v>
      </c>
      <c r="F211" s="42">
        <v>43126</v>
      </c>
      <c r="G211" s="45">
        <v>15750000</v>
      </c>
      <c r="H211" s="31" t="s">
        <v>585</v>
      </c>
      <c r="I211" s="112"/>
      <c r="J211" s="112"/>
      <c r="K211" s="41">
        <v>43132</v>
      </c>
      <c r="L211" s="43">
        <v>43449</v>
      </c>
      <c r="M211" s="115" t="str">
        <f t="shared" si="3"/>
        <v>18%</v>
      </c>
      <c r="N211" s="111"/>
    </row>
    <row r="212" spans="1:14" ht="79.5" customHeight="1" x14ac:dyDescent="0.25">
      <c r="A212" s="27" t="s">
        <v>194</v>
      </c>
      <c r="B212" s="112" t="s">
        <v>1016</v>
      </c>
      <c r="C212" s="30" t="s">
        <v>355</v>
      </c>
      <c r="D212" s="33" t="s">
        <v>728</v>
      </c>
      <c r="E212" s="26" t="s">
        <v>539</v>
      </c>
      <c r="F212" s="41">
        <v>43126</v>
      </c>
      <c r="G212" s="44">
        <v>781413844</v>
      </c>
      <c r="H212" s="33" t="s">
        <v>581</v>
      </c>
      <c r="I212" s="112"/>
      <c r="J212" s="112"/>
      <c r="K212" s="41">
        <v>43132</v>
      </c>
      <c r="L212" s="43">
        <v>43404</v>
      </c>
      <c r="M212" s="115" t="str">
        <f t="shared" si="3"/>
        <v>21%</v>
      </c>
      <c r="N212" s="111"/>
    </row>
    <row r="213" spans="1:14" ht="96" customHeight="1" x14ac:dyDescent="0.25">
      <c r="A213" s="35" t="s">
        <v>195</v>
      </c>
      <c r="B213" s="112" t="s">
        <v>830</v>
      </c>
      <c r="C213" s="31" t="s">
        <v>367</v>
      </c>
      <c r="D213" s="32" t="s">
        <v>739</v>
      </c>
      <c r="E213" s="36" t="s">
        <v>540</v>
      </c>
      <c r="F213" s="42">
        <v>43126</v>
      </c>
      <c r="G213" s="45">
        <v>379999999</v>
      </c>
      <c r="H213" s="32" t="s">
        <v>579</v>
      </c>
      <c r="I213" s="112"/>
      <c r="J213" s="112"/>
      <c r="K213" s="42">
        <v>43102</v>
      </c>
      <c r="L213" s="43">
        <v>43434</v>
      </c>
      <c r="M213" s="115" t="str">
        <f t="shared" si="3"/>
        <v>27%</v>
      </c>
      <c r="N213" s="111"/>
    </row>
    <row r="214" spans="1:14" ht="102" customHeight="1" x14ac:dyDescent="0.25">
      <c r="A214" s="27" t="s">
        <v>196</v>
      </c>
      <c r="B214" s="114" t="s">
        <v>888</v>
      </c>
      <c r="C214" s="30" t="s">
        <v>246</v>
      </c>
      <c r="D214" s="33" t="s">
        <v>621</v>
      </c>
      <c r="E214" s="26" t="s">
        <v>541</v>
      </c>
      <c r="F214" s="41">
        <v>43126</v>
      </c>
      <c r="G214" s="44">
        <v>1091910000</v>
      </c>
      <c r="H214" s="33" t="s">
        <v>577</v>
      </c>
      <c r="I214" s="112"/>
      <c r="J214" s="112"/>
      <c r="K214" s="41">
        <v>43132</v>
      </c>
      <c r="L214" s="43">
        <v>43465</v>
      </c>
      <c r="M214" s="115" t="str">
        <f t="shared" si="3"/>
        <v>17%</v>
      </c>
      <c r="N214" s="111"/>
    </row>
    <row r="215" spans="1:14" ht="63.75" customHeight="1" x14ac:dyDescent="0.25">
      <c r="A215" s="27" t="s">
        <v>197</v>
      </c>
      <c r="B215" s="114" t="s">
        <v>888</v>
      </c>
      <c r="C215" s="30" t="s">
        <v>368</v>
      </c>
      <c r="D215" s="112" t="s">
        <v>740</v>
      </c>
      <c r="E215" s="26" t="s">
        <v>542</v>
      </c>
      <c r="F215" s="41">
        <v>43126</v>
      </c>
      <c r="G215" s="44">
        <v>450000000</v>
      </c>
      <c r="H215" s="33" t="s">
        <v>577</v>
      </c>
      <c r="I215" s="112"/>
      <c r="J215" s="112"/>
      <c r="K215" s="113">
        <v>43132</v>
      </c>
      <c r="L215" s="68">
        <v>43465</v>
      </c>
      <c r="M215" s="115" t="str">
        <f t="shared" si="3"/>
        <v>17%</v>
      </c>
      <c r="N215" s="111"/>
    </row>
    <row r="216" spans="1:14" ht="93" customHeight="1" x14ac:dyDescent="0.25">
      <c r="A216" s="27" t="s">
        <v>198</v>
      </c>
      <c r="B216" s="112" t="s">
        <v>763</v>
      </c>
      <c r="C216" s="30" t="s">
        <v>369</v>
      </c>
      <c r="D216" s="33" t="s">
        <v>741</v>
      </c>
      <c r="E216" s="26" t="s">
        <v>543</v>
      </c>
      <c r="F216" s="41">
        <v>43126</v>
      </c>
      <c r="G216" s="44">
        <v>8487846</v>
      </c>
      <c r="H216" s="30" t="s">
        <v>594</v>
      </c>
      <c r="I216" s="112"/>
      <c r="J216" s="112"/>
      <c r="K216" s="41">
        <v>43132</v>
      </c>
      <c r="L216" s="43">
        <v>43173</v>
      </c>
      <c r="M216" s="115" t="str">
        <f t="shared" si="3"/>
        <v>100%</v>
      </c>
      <c r="N216" s="111"/>
    </row>
    <row r="217" spans="1:14" ht="86.25" customHeight="1" x14ac:dyDescent="0.25">
      <c r="A217" s="27" t="s">
        <v>199</v>
      </c>
      <c r="B217" s="112" t="s">
        <v>830</v>
      </c>
      <c r="C217" s="30" t="s">
        <v>370</v>
      </c>
      <c r="D217" s="33" t="s">
        <v>742</v>
      </c>
      <c r="E217" s="26" t="s">
        <v>544</v>
      </c>
      <c r="F217" s="41">
        <v>43126</v>
      </c>
      <c r="G217" s="44">
        <v>78000000</v>
      </c>
      <c r="H217" s="33" t="s">
        <v>573</v>
      </c>
      <c r="I217" s="112"/>
      <c r="J217" s="112"/>
      <c r="K217" s="41">
        <v>43132</v>
      </c>
      <c r="L217" s="43">
        <v>43312</v>
      </c>
      <c r="M217" s="115" t="str">
        <f t="shared" si="3"/>
        <v>32%</v>
      </c>
      <c r="N217" s="111"/>
    </row>
    <row r="218" spans="1:14" ht="48" customHeight="1" x14ac:dyDescent="0.25">
      <c r="A218" s="35" t="s">
        <v>200</v>
      </c>
      <c r="B218" s="114" t="s">
        <v>850</v>
      </c>
      <c r="C218" s="31" t="s">
        <v>371</v>
      </c>
      <c r="D218" s="32" t="s">
        <v>743</v>
      </c>
      <c r="E218" s="36" t="s">
        <v>545</v>
      </c>
      <c r="F218" s="42">
        <v>43126</v>
      </c>
      <c r="G218" s="45">
        <v>24700415</v>
      </c>
      <c r="H218" s="32" t="s">
        <v>577</v>
      </c>
      <c r="I218" s="112"/>
      <c r="J218" s="112"/>
      <c r="K218" s="42">
        <v>43132</v>
      </c>
      <c r="L218" s="43">
        <v>43465</v>
      </c>
      <c r="M218" s="115" t="str">
        <f t="shared" si="3"/>
        <v>17%</v>
      </c>
      <c r="N218" s="111"/>
    </row>
    <row r="219" spans="1:14" ht="31.5" customHeight="1" x14ac:dyDescent="0.25">
      <c r="A219" s="35" t="s">
        <v>201</v>
      </c>
      <c r="B219" s="114" t="s">
        <v>896</v>
      </c>
      <c r="C219" s="32" t="s">
        <v>568</v>
      </c>
      <c r="D219" s="32" t="s">
        <v>568</v>
      </c>
      <c r="E219" s="32" t="s">
        <v>568</v>
      </c>
      <c r="F219" s="32" t="s">
        <v>568</v>
      </c>
      <c r="G219" s="46" t="s">
        <v>568</v>
      </c>
      <c r="H219" s="31" t="s">
        <v>568</v>
      </c>
      <c r="I219" s="31" t="s">
        <v>568</v>
      </c>
      <c r="J219" s="31" t="s">
        <v>568</v>
      </c>
      <c r="K219" s="53" t="s">
        <v>568</v>
      </c>
      <c r="L219" s="53" t="s">
        <v>568</v>
      </c>
      <c r="M219" s="53" t="s">
        <v>568</v>
      </c>
      <c r="N219" s="111"/>
    </row>
    <row r="220" spans="1:14" ht="60.75" customHeight="1" x14ac:dyDescent="0.25">
      <c r="A220" s="27" t="s">
        <v>202</v>
      </c>
      <c r="B220" s="114" t="s">
        <v>1017</v>
      </c>
      <c r="C220" s="30" t="s">
        <v>372</v>
      </c>
      <c r="D220" s="33" t="s">
        <v>744</v>
      </c>
      <c r="E220" s="26" t="s">
        <v>546</v>
      </c>
      <c r="F220" s="41">
        <v>43126</v>
      </c>
      <c r="G220" s="44">
        <v>34101390</v>
      </c>
      <c r="H220" s="30" t="s">
        <v>585</v>
      </c>
      <c r="I220" s="112"/>
      <c r="J220" s="112"/>
      <c r="K220" s="41">
        <v>43132</v>
      </c>
      <c r="L220" s="43">
        <v>43449</v>
      </c>
      <c r="M220" s="115" t="str">
        <f t="shared" si="3"/>
        <v>18%</v>
      </c>
      <c r="N220" s="111"/>
    </row>
    <row r="221" spans="1:14" ht="59.25" customHeight="1" x14ac:dyDescent="0.25">
      <c r="A221" s="27" t="s">
        <v>203</v>
      </c>
      <c r="B221" s="112" t="s">
        <v>1008</v>
      </c>
      <c r="C221" s="30" t="s">
        <v>373</v>
      </c>
      <c r="D221" s="33" t="s">
        <v>745</v>
      </c>
      <c r="E221" s="26" t="s">
        <v>547</v>
      </c>
      <c r="F221" s="41">
        <v>43126</v>
      </c>
      <c r="G221" s="44">
        <v>200000000</v>
      </c>
      <c r="H221" s="33" t="s">
        <v>577</v>
      </c>
      <c r="I221" s="112"/>
      <c r="J221" s="112"/>
      <c r="K221" s="41">
        <v>43132</v>
      </c>
      <c r="L221" s="43">
        <v>43465</v>
      </c>
      <c r="M221" s="115" t="str">
        <f t="shared" si="3"/>
        <v>17%</v>
      </c>
      <c r="N221" s="111"/>
    </row>
    <row r="222" spans="1:14" ht="75.75" customHeight="1" x14ac:dyDescent="0.25">
      <c r="A222" s="35" t="s">
        <v>204</v>
      </c>
      <c r="B222" s="20" t="s">
        <v>778</v>
      </c>
      <c r="C222" s="31" t="s">
        <v>374</v>
      </c>
      <c r="D222" s="32" t="s">
        <v>746</v>
      </c>
      <c r="E222" s="36" t="s">
        <v>548</v>
      </c>
      <c r="F222" s="42">
        <v>43126</v>
      </c>
      <c r="G222" s="45">
        <v>99000000</v>
      </c>
      <c r="H222" s="32" t="s">
        <v>579</v>
      </c>
      <c r="I222" s="112"/>
      <c r="J222" s="112"/>
      <c r="K222" s="42">
        <v>43132</v>
      </c>
      <c r="L222" s="43">
        <v>43434</v>
      </c>
      <c r="M222" s="115" t="str">
        <f t="shared" si="3"/>
        <v>19%</v>
      </c>
      <c r="N222" s="111"/>
    </row>
    <row r="223" spans="1:14" ht="67.5" customHeight="1" x14ac:dyDescent="0.25">
      <c r="A223" s="27" t="s">
        <v>205</v>
      </c>
      <c r="B223" s="112" t="s">
        <v>856</v>
      </c>
      <c r="C223" s="30" t="s">
        <v>375</v>
      </c>
      <c r="D223" s="33" t="s">
        <v>747</v>
      </c>
      <c r="E223" s="26" t="s">
        <v>455</v>
      </c>
      <c r="F223" s="41">
        <v>43126</v>
      </c>
      <c r="G223" s="44">
        <v>17300000</v>
      </c>
      <c r="H223" s="30" t="s">
        <v>585</v>
      </c>
      <c r="I223" s="112"/>
      <c r="J223" s="112"/>
      <c r="K223" s="41">
        <v>43132</v>
      </c>
      <c r="L223" s="43">
        <v>43449</v>
      </c>
      <c r="M223" s="115" t="str">
        <f t="shared" si="3"/>
        <v>18%</v>
      </c>
      <c r="N223" s="111"/>
    </row>
    <row r="224" spans="1:14" ht="150" customHeight="1" x14ac:dyDescent="0.25">
      <c r="A224" s="35" t="s">
        <v>206</v>
      </c>
      <c r="B224" s="112" t="s">
        <v>763</v>
      </c>
      <c r="C224" s="31" t="s">
        <v>376</v>
      </c>
      <c r="D224" s="32" t="s">
        <v>748</v>
      </c>
      <c r="E224" s="36" t="s">
        <v>549</v>
      </c>
      <c r="F224" s="42">
        <v>43126</v>
      </c>
      <c r="G224" s="45">
        <v>514213842</v>
      </c>
      <c r="H224" s="31" t="s">
        <v>595</v>
      </c>
      <c r="I224" s="112"/>
      <c r="J224" s="112"/>
      <c r="K224" s="42">
        <v>43102</v>
      </c>
      <c r="L224" s="43">
        <v>43465</v>
      </c>
      <c r="M224" s="115" t="str">
        <f t="shared" si="3"/>
        <v>24%</v>
      </c>
      <c r="N224" s="111"/>
    </row>
    <row r="225" spans="1:14" ht="63.75" customHeight="1" x14ac:dyDescent="0.25">
      <c r="A225" s="27" t="s">
        <v>207</v>
      </c>
      <c r="B225" s="112" t="s">
        <v>856</v>
      </c>
      <c r="C225" s="30" t="s">
        <v>377</v>
      </c>
      <c r="D225" s="33" t="s">
        <v>749</v>
      </c>
      <c r="E225" s="26" t="s">
        <v>550</v>
      </c>
      <c r="F225" s="41">
        <v>43126</v>
      </c>
      <c r="G225" s="44">
        <v>91800000</v>
      </c>
      <c r="H225" s="33" t="s">
        <v>579</v>
      </c>
      <c r="I225" s="112"/>
      <c r="J225" s="112"/>
      <c r="K225" s="41">
        <v>43132</v>
      </c>
      <c r="L225" s="43">
        <v>43434</v>
      </c>
      <c r="M225" s="115" t="str">
        <f t="shared" si="3"/>
        <v>19%</v>
      </c>
      <c r="N225" s="111"/>
    </row>
    <row r="226" spans="1:14" ht="99" customHeight="1" x14ac:dyDescent="0.25">
      <c r="A226" s="35" t="s">
        <v>208</v>
      </c>
      <c r="B226" s="112" t="s">
        <v>856</v>
      </c>
      <c r="C226" s="31" t="s">
        <v>378</v>
      </c>
      <c r="D226" s="32" t="s">
        <v>750</v>
      </c>
      <c r="E226" s="36" t="s">
        <v>551</v>
      </c>
      <c r="F226" s="42">
        <v>43126</v>
      </c>
      <c r="G226" s="45">
        <v>23556050</v>
      </c>
      <c r="H226" s="32" t="s">
        <v>596</v>
      </c>
      <c r="I226" s="112"/>
      <c r="J226" s="112"/>
      <c r="K226" s="42">
        <v>43136</v>
      </c>
      <c r="L226" s="43">
        <v>43465</v>
      </c>
      <c r="M226" s="115" t="str">
        <f t="shared" si="3"/>
        <v>16%</v>
      </c>
      <c r="N226" s="111"/>
    </row>
    <row r="227" spans="1:14" ht="104.25" customHeight="1" x14ac:dyDescent="0.25">
      <c r="A227" s="35" t="s">
        <v>209</v>
      </c>
      <c r="B227" s="114" t="s">
        <v>850</v>
      </c>
      <c r="C227" s="31" t="s">
        <v>379</v>
      </c>
      <c r="D227" s="32" t="s">
        <v>751</v>
      </c>
      <c r="E227" s="36" t="s">
        <v>552</v>
      </c>
      <c r="F227" s="42">
        <v>43126</v>
      </c>
      <c r="G227" s="45">
        <v>259346063</v>
      </c>
      <c r="H227" s="31" t="s">
        <v>597</v>
      </c>
      <c r="I227" s="112"/>
      <c r="J227" s="112"/>
      <c r="K227" s="42">
        <v>43132</v>
      </c>
      <c r="L227" s="43">
        <v>43245</v>
      </c>
      <c r="M227" s="115" t="str">
        <f t="shared" si="3"/>
        <v>51%</v>
      </c>
      <c r="N227" s="111"/>
    </row>
    <row r="228" spans="1:14" ht="65.25" customHeight="1" x14ac:dyDescent="0.25">
      <c r="A228" s="35" t="s">
        <v>210</v>
      </c>
      <c r="B228" s="112" t="s">
        <v>1008</v>
      </c>
      <c r="C228" s="31" t="s">
        <v>380</v>
      </c>
      <c r="D228" s="32" t="s">
        <v>752</v>
      </c>
      <c r="E228" s="36" t="s">
        <v>553</v>
      </c>
      <c r="F228" s="42">
        <v>43126</v>
      </c>
      <c r="G228" s="45">
        <v>12000000</v>
      </c>
      <c r="H228" s="32" t="s">
        <v>573</v>
      </c>
      <c r="I228" s="112"/>
      <c r="J228" s="112"/>
      <c r="K228" s="42">
        <v>43132</v>
      </c>
      <c r="L228" s="43">
        <v>43312</v>
      </c>
      <c r="M228" s="115" t="str">
        <f t="shared" si="3"/>
        <v>32%</v>
      </c>
      <c r="N228" s="111"/>
    </row>
    <row r="229" spans="1:14" ht="75.75" customHeight="1" x14ac:dyDescent="0.25">
      <c r="A229" s="35" t="s">
        <v>211</v>
      </c>
      <c r="B229" s="112" t="s">
        <v>856</v>
      </c>
      <c r="C229" s="31" t="s">
        <v>381</v>
      </c>
      <c r="D229" s="32" t="s">
        <v>753</v>
      </c>
      <c r="E229" s="36" t="s">
        <v>554</v>
      </c>
      <c r="F229" s="42">
        <v>43126</v>
      </c>
      <c r="G229" s="45">
        <v>233106707</v>
      </c>
      <c r="H229" s="32" t="s">
        <v>577</v>
      </c>
      <c r="I229" s="112"/>
      <c r="J229" s="112"/>
      <c r="K229" s="42">
        <v>43132</v>
      </c>
      <c r="L229" s="43">
        <v>43465</v>
      </c>
      <c r="M229" s="115" t="str">
        <f t="shared" si="3"/>
        <v>17%</v>
      </c>
      <c r="N229" s="111"/>
    </row>
    <row r="230" spans="1:14" ht="73.5" customHeight="1" x14ac:dyDescent="0.25">
      <c r="A230" s="35" t="s">
        <v>212</v>
      </c>
      <c r="B230" s="114" t="s">
        <v>1015</v>
      </c>
      <c r="C230" s="31" t="s">
        <v>382</v>
      </c>
      <c r="D230" s="32" t="s">
        <v>754</v>
      </c>
      <c r="E230" s="36" t="s">
        <v>555</v>
      </c>
      <c r="F230" s="42">
        <v>43126</v>
      </c>
      <c r="G230" s="45">
        <v>34101390</v>
      </c>
      <c r="H230" s="32"/>
      <c r="I230" s="112"/>
      <c r="J230" s="112"/>
      <c r="K230" s="42">
        <v>43132</v>
      </c>
      <c r="L230" s="43">
        <v>43449</v>
      </c>
      <c r="M230" s="115" t="str">
        <f t="shared" si="3"/>
        <v>18%</v>
      </c>
      <c r="N230" s="111"/>
    </row>
    <row r="231" spans="1:14" ht="95.25" customHeight="1" x14ac:dyDescent="0.25">
      <c r="A231" s="35" t="s">
        <v>213</v>
      </c>
      <c r="B231" s="20" t="s">
        <v>778</v>
      </c>
      <c r="C231" s="31" t="s">
        <v>383</v>
      </c>
      <c r="D231" s="32" t="s">
        <v>755</v>
      </c>
      <c r="E231" s="36" t="s">
        <v>556</v>
      </c>
      <c r="F231" s="42">
        <v>43126</v>
      </c>
      <c r="G231" s="45">
        <v>200000000</v>
      </c>
      <c r="H231" s="32" t="s">
        <v>577</v>
      </c>
      <c r="I231" s="112"/>
      <c r="J231" s="112"/>
      <c r="K231" s="42">
        <v>43132</v>
      </c>
      <c r="L231" s="43">
        <v>43465</v>
      </c>
      <c r="M231" s="115" t="str">
        <f t="shared" si="3"/>
        <v>17%</v>
      </c>
      <c r="N231" s="111"/>
    </row>
    <row r="232" spans="1:14" ht="72" customHeight="1" x14ac:dyDescent="0.25">
      <c r="A232" s="35" t="s">
        <v>214</v>
      </c>
      <c r="B232" s="114" t="s">
        <v>850</v>
      </c>
      <c r="C232" s="31" t="s">
        <v>384</v>
      </c>
      <c r="D232" s="32" t="s">
        <v>756</v>
      </c>
      <c r="E232" s="36" t="s">
        <v>557</v>
      </c>
      <c r="F232" s="42">
        <v>43126</v>
      </c>
      <c r="G232" s="45">
        <v>543613445</v>
      </c>
      <c r="H232" s="32" t="s">
        <v>598</v>
      </c>
      <c r="I232" s="112"/>
      <c r="J232" s="112"/>
      <c r="K232" s="42">
        <v>43132</v>
      </c>
      <c r="L232" s="43">
        <v>43343</v>
      </c>
      <c r="M232" s="115" t="str">
        <f t="shared" si="3"/>
        <v>27%</v>
      </c>
      <c r="N232" s="111"/>
    </row>
    <row r="233" spans="1:14" ht="129.75" customHeight="1" x14ac:dyDescent="0.25">
      <c r="A233" s="27" t="s">
        <v>215</v>
      </c>
      <c r="B233" s="20" t="s">
        <v>778</v>
      </c>
      <c r="C233" s="30" t="s">
        <v>385</v>
      </c>
      <c r="D233" s="33" t="s">
        <v>737</v>
      </c>
      <c r="E233" s="26" t="s">
        <v>558</v>
      </c>
      <c r="F233" s="41">
        <v>43126</v>
      </c>
      <c r="G233" s="46" t="s">
        <v>570</v>
      </c>
      <c r="H233" s="33" t="s">
        <v>572</v>
      </c>
      <c r="I233" s="112"/>
      <c r="J233" s="112"/>
      <c r="K233" s="41">
        <v>43126</v>
      </c>
      <c r="L233" s="43">
        <v>43490</v>
      </c>
      <c r="M233" s="115" t="str">
        <f t="shared" si="3"/>
        <v>18%</v>
      </c>
      <c r="N233" s="111"/>
    </row>
    <row r="234" spans="1:14" ht="135.75" customHeight="1" x14ac:dyDescent="0.25">
      <c r="A234" s="27" t="s">
        <v>216</v>
      </c>
      <c r="B234" s="20" t="s">
        <v>778</v>
      </c>
      <c r="C234" s="30" t="s">
        <v>386</v>
      </c>
      <c r="D234" s="33" t="s">
        <v>757</v>
      </c>
      <c r="E234" s="26" t="s">
        <v>559</v>
      </c>
      <c r="F234" s="41">
        <v>43126</v>
      </c>
      <c r="G234" s="46" t="s">
        <v>571</v>
      </c>
      <c r="H234" s="33" t="s">
        <v>574</v>
      </c>
      <c r="I234" s="112"/>
      <c r="J234" s="112"/>
      <c r="K234" s="41">
        <v>43132</v>
      </c>
      <c r="L234" s="43">
        <v>43281</v>
      </c>
      <c r="M234" s="115" t="str">
        <f t="shared" si="3"/>
        <v>39%</v>
      </c>
      <c r="N234" s="111"/>
    </row>
    <row r="235" spans="1:14" ht="24" customHeight="1" x14ac:dyDescent="0.25">
      <c r="A235" s="35" t="s">
        <v>217</v>
      </c>
      <c r="B235" s="114" t="s">
        <v>842</v>
      </c>
      <c r="C235" s="31" t="s">
        <v>387</v>
      </c>
      <c r="D235" s="32" t="s">
        <v>758</v>
      </c>
      <c r="E235" s="39" t="s">
        <v>560</v>
      </c>
      <c r="F235" s="42">
        <v>43158</v>
      </c>
      <c r="G235" s="46">
        <v>611900000</v>
      </c>
      <c r="H235" s="32" t="s">
        <v>579</v>
      </c>
      <c r="I235" s="112"/>
      <c r="J235" s="112"/>
      <c r="K235" s="42">
        <v>43160</v>
      </c>
      <c r="L235" s="43">
        <v>43465</v>
      </c>
      <c r="M235" s="115" t="str">
        <f t="shared" si="3"/>
        <v>10%</v>
      </c>
      <c r="N235" s="111"/>
    </row>
    <row r="236" spans="1:14" ht="64.5" customHeight="1" x14ac:dyDescent="0.25">
      <c r="A236" s="35" t="s">
        <v>218</v>
      </c>
      <c r="B236" s="114" t="s">
        <v>850</v>
      </c>
      <c r="C236" s="31" t="s">
        <v>364</v>
      </c>
      <c r="D236" s="112" t="s">
        <v>736</v>
      </c>
      <c r="E236" s="39" t="s">
        <v>561</v>
      </c>
      <c r="F236" s="42">
        <v>43159</v>
      </c>
      <c r="G236" s="46">
        <v>7955268904</v>
      </c>
      <c r="H236" s="32" t="s">
        <v>579</v>
      </c>
      <c r="I236" s="112"/>
      <c r="J236" s="112"/>
      <c r="K236" s="113">
        <v>43160</v>
      </c>
      <c r="L236" s="68">
        <v>43465</v>
      </c>
      <c r="M236" s="115" t="str">
        <f t="shared" si="3"/>
        <v>10%</v>
      </c>
      <c r="N236" s="111"/>
    </row>
    <row r="237" spans="1:14" ht="66.75" customHeight="1" x14ac:dyDescent="0.25">
      <c r="A237" s="24" t="s">
        <v>219</v>
      </c>
      <c r="B237" s="114" t="s">
        <v>888</v>
      </c>
      <c r="C237" s="22" t="s">
        <v>388</v>
      </c>
      <c r="D237" s="112" t="s">
        <v>759</v>
      </c>
      <c r="E237" s="40" t="s">
        <v>562</v>
      </c>
      <c r="F237" s="43">
        <v>43164</v>
      </c>
      <c r="G237" s="48">
        <v>1240000000</v>
      </c>
      <c r="H237" s="25" t="s">
        <v>581</v>
      </c>
      <c r="I237" s="112"/>
      <c r="J237" s="112"/>
      <c r="K237" s="113">
        <v>43165</v>
      </c>
      <c r="L237" s="68">
        <v>43439</v>
      </c>
      <c r="M237" s="115" t="str">
        <f t="shared" si="3"/>
        <v>9%</v>
      </c>
      <c r="N237" s="111"/>
    </row>
    <row r="238" spans="1:14" ht="66.75" customHeight="1" x14ac:dyDescent="0.25">
      <c r="A238" s="24" t="s">
        <v>220</v>
      </c>
      <c r="B238" s="114" t="s">
        <v>850</v>
      </c>
      <c r="C238" s="22" t="s">
        <v>389</v>
      </c>
      <c r="D238" s="112" t="s">
        <v>760</v>
      </c>
      <c r="E238" s="40" t="s">
        <v>563</v>
      </c>
      <c r="F238" s="43">
        <v>43164</v>
      </c>
      <c r="G238" s="48">
        <v>3480600316</v>
      </c>
      <c r="H238" s="25" t="s">
        <v>581</v>
      </c>
      <c r="I238" s="112"/>
      <c r="J238" s="112"/>
      <c r="K238" s="113">
        <v>43165</v>
      </c>
      <c r="L238" s="68">
        <v>43439</v>
      </c>
      <c r="M238" s="115" t="str">
        <f t="shared" si="3"/>
        <v>9%</v>
      </c>
      <c r="N238" s="111"/>
    </row>
    <row r="239" spans="1:14" ht="60" customHeight="1" x14ac:dyDescent="0.25">
      <c r="A239" s="24" t="s">
        <v>221</v>
      </c>
      <c r="B239" s="114" t="s">
        <v>1009</v>
      </c>
      <c r="C239" s="22" t="s">
        <v>245</v>
      </c>
      <c r="D239" s="25" t="s">
        <v>620</v>
      </c>
      <c r="E239" s="40" t="s">
        <v>564</v>
      </c>
      <c r="F239" s="43">
        <v>43166</v>
      </c>
      <c r="G239" s="48">
        <v>5140000000</v>
      </c>
      <c r="H239" s="25" t="s">
        <v>581</v>
      </c>
      <c r="I239" s="112"/>
      <c r="J239" s="112"/>
      <c r="K239" s="113">
        <v>43166</v>
      </c>
      <c r="L239" s="68">
        <v>43440</v>
      </c>
      <c r="M239" s="115" t="str">
        <f t="shared" si="3"/>
        <v>9%</v>
      </c>
      <c r="N239" s="111"/>
    </row>
    <row r="240" spans="1:14" ht="39.75" customHeight="1" x14ac:dyDescent="0.25">
      <c r="A240" s="35" t="s">
        <v>1001</v>
      </c>
      <c r="B240" s="20" t="s">
        <v>778</v>
      </c>
      <c r="C240" s="31" t="s">
        <v>1003</v>
      </c>
      <c r="D240" s="32" t="s">
        <v>1007</v>
      </c>
      <c r="E240" s="39" t="s">
        <v>1004</v>
      </c>
      <c r="F240" s="42">
        <v>43175</v>
      </c>
      <c r="G240" s="46">
        <v>5973800</v>
      </c>
      <c r="H240" s="32" t="s">
        <v>1005</v>
      </c>
      <c r="I240" s="112"/>
      <c r="J240" s="112"/>
      <c r="K240" s="42">
        <v>43175</v>
      </c>
      <c r="L240" s="91">
        <v>43182</v>
      </c>
      <c r="M240" s="115" t="str">
        <f t="shared" si="3"/>
        <v>100%</v>
      </c>
      <c r="N240" s="111"/>
    </row>
    <row r="241" spans="1:14" ht="53.25" customHeight="1" x14ac:dyDescent="0.25">
      <c r="A241" s="35" t="s">
        <v>1002</v>
      </c>
      <c r="B241" s="112" t="s">
        <v>856</v>
      </c>
      <c r="C241" s="31" t="s">
        <v>857</v>
      </c>
      <c r="D241" s="32" t="s">
        <v>858</v>
      </c>
      <c r="E241" s="39" t="s">
        <v>859</v>
      </c>
      <c r="F241" s="42">
        <v>43181</v>
      </c>
      <c r="G241" s="46">
        <v>34172000</v>
      </c>
      <c r="H241" s="32" t="s">
        <v>1006</v>
      </c>
      <c r="I241" s="112"/>
      <c r="J241" s="112"/>
      <c r="K241" s="42">
        <v>43181</v>
      </c>
      <c r="L241" s="91">
        <v>43226</v>
      </c>
      <c r="M241" s="115" t="str">
        <f t="shared" si="3"/>
        <v>20%</v>
      </c>
      <c r="N241" s="111"/>
    </row>
    <row r="242" spans="1:14" x14ac:dyDescent="0.25">
      <c r="D242" s="51"/>
    </row>
  </sheetData>
  <mergeCells count="1">
    <mergeCell ref="A1:M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 </vt:lpstr>
      <vt:lpstr>ENERO-FEBR-MARZ</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Juan Gabriel Cardona Garcia</cp:lastModifiedBy>
  <cp:lastPrinted>2016-02-09T20:35:08Z</cp:lastPrinted>
  <dcterms:created xsi:type="dcterms:W3CDTF">2016-02-08T14:58:09Z</dcterms:created>
  <dcterms:modified xsi:type="dcterms:W3CDTF">2018-04-09T17:29:51Z</dcterms:modified>
</cp:coreProperties>
</file>