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43677377\Desktop\"/>
    </mc:Choice>
  </mc:AlternateContent>
  <bookViews>
    <workbookView xWindow="0" yWindow="0" windowWidth="24000" windowHeight="9735" activeTab="1"/>
  </bookViews>
  <sheets>
    <sheet name=" " sheetId="138" r:id="rId1"/>
    <sheet name="JULIO-AGTO-SEPT" sheetId="194"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57" i="194" l="1"/>
  <c r="M358" i="194"/>
  <c r="M359" i="194"/>
  <c r="M355" i="194"/>
  <c r="M356" i="194"/>
  <c r="M354" i="194"/>
  <c r="M352" i="194"/>
  <c r="M353" i="194"/>
  <c r="M246" i="194"/>
  <c r="M308" i="194" l="1"/>
  <c r="M309" i="194"/>
  <c r="M310" i="194"/>
  <c r="M311" i="194"/>
  <c r="M312" i="194"/>
  <c r="M313" i="194"/>
  <c r="M314" i="194"/>
  <c r="M315" i="194"/>
  <c r="M316" i="194"/>
  <c r="M317" i="194"/>
  <c r="M318" i="194"/>
  <c r="M319" i="194"/>
  <c r="M320" i="194"/>
  <c r="M321" i="194"/>
  <c r="M322" i="194"/>
  <c r="M323" i="194"/>
  <c r="M324" i="194"/>
  <c r="M325" i="194"/>
  <c r="M326" i="194"/>
  <c r="M327" i="194"/>
  <c r="M328" i="194"/>
  <c r="M329" i="194"/>
  <c r="M330" i="194"/>
  <c r="M331" i="194"/>
  <c r="M332" i="194"/>
  <c r="M333" i="194"/>
  <c r="M334" i="194"/>
  <c r="M336" i="194"/>
  <c r="M337" i="194"/>
  <c r="M338" i="194"/>
  <c r="M339" i="194"/>
  <c r="M340" i="194"/>
  <c r="M341" i="194"/>
  <c r="M342" i="194"/>
  <c r="M343" i="194"/>
  <c r="M344" i="194"/>
  <c r="M345" i="194"/>
  <c r="M346" i="194"/>
  <c r="M347" i="194"/>
  <c r="M348" i="194"/>
  <c r="M349" i="194"/>
  <c r="M350" i="194"/>
  <c r="M351" i="194"/>
  <c r="M298" i="194"/>
  <c r="M299" i="194"/>
  <c r="M300" i="194"/>
  <c r="M301" i="194"/>
  <c r="M302" i="194"/>
  <c r="M303" i="194"/>
  <c r="M304" i="194"/>
  <c r="M305" i="194"/>
  <c r="M306" i="194"/>
  <c r="M307" i="194"/>
  <c r="M297" i="194" l="1"/>
  <c r="M296" i="194"/>
  <c r="M295" i="194"/>
  <c r="M294" i="194"/>
  <c r="M293" i="194"/>
  <c r="M292" i="194"/>
  <c r="M291" i="194"/>
  <c r="M290" i="194"/>
  <c r="M289" i="194"/>
  <c r="M288" i="194"/>
  <c r="M287" i="194"/>
  <c r="M286" i="194"/>
  <c r="M285" i="194"/>
  <c r="M284" i="194"/>
  <c r="M283" i="194"/>
  <c r="M282" i="194"/>
  <c r="M281" i="194"/>
  <c r="M280" i="194"/>
  <c r="M279" i="194"/>
  <c r="M278" i="194"/>
  <c r="M277" i="194"/>
  <c r="M276" i="194"/>
  <c r="M275" i="194"/>
  <c r="M274" i="194"/>
  <c r="M273" i="194"/>
  <c r="M270" i="194"/>
  <c r="M269" i="194"/>
  <c r="M268" i="194"/>
  <c r="M267" i="194"/>
  <c r="M266" i="194"/>
  <c r="M265" i="194"/>
  <c r="M264" i="194"/>
  <c r="M263" i="194"/>
  <c r="M262" i="194"/>
  <c r="M261" i="194"/>
  <c r="M260" i="194"/>
  <c r="M259" i="194"/>
  <c r="M258" i="194"/>
  <c r="M257" i="194"/>
  <c r="M256" i="194"/>
  <c r="M255" i="194"/>
  <c r="M254" i="194"/>
  <c r="M253" i="194"/>
  <c r="M252" i="194"/>
  <c r="M251" i="194"/>
  <c r="M250" i="194"/>
  <c r="M249" i="194"/>
  <c r="M248" i="194"/>
  <c r="M247" i="194"/>
  <c r="M243" i="194"/>
  <c r="M242" i="194"/>
  <c r="M241" i="194"/>
  <c r="M240" i="194"/>
  <c r="M239" i="194"/>
  <c r="M238" i="194"/>
  <c r="M237" i="194"/>
  <c r="M236" i="194"/>
  <c r="M235" i="194"/>
  <c r="M234" i="194"/>
  <c r="M233" i="194"/>
  <c r="M232" i="194"/>
  <c r="M231" i="194"/>
  <c r="M230" i="194"/>
  <c r="M229" i="194"/>
  <c r="M228" i="194"/>
  <c r="M227" i="194"/>
  <c r="M226" i="194"/>
  <c r="M225" i="194"/>
  <c r="M224" i="194"/>
  <c r="M223" i="194"/>
  <c r="M222" i="194"/>
  <c r="M220" i="194"/>
  <c r="M219" i="194"/>
  <c r="M218" i="194"/>
  <c r="M217" i="194"/>
  <c r="M216" i="194"/>
  <c r="M215" i="194"/>
  <c r="M214" i="194"/>
  <c r="M213" i="194"/>
  <c r="M212" i="194"/>
  <c r="M211" i="194"/>
  <c r="M209" i="194"/>
  <c r="M208" i="194"/>
  <c r="M207" i="194"/>
  <c r="M206" i="194"/>
  <c r="M205" i="194"/>
  <c r="M204" i="194"/>
  <c r="M203" i="194"/>
  <c r="M202" i="194"/>
  <c r="M201" i="194"/>
  <c r="M200" i="194"/>
  <c r="M199" i="194"/>
  <c r="M198" i="194"/>
  <c r="M197" i="194"/>
  <c r="M196" i="194"/>
  <c r="M195" i="194"/>
  <c r="M194" i="194"/>
  <c r="M193" i="194"/>
  <c r="M192" i="194"/>
  <c r="M191" i="194"/>
  <c r="M190" i="194"/>
  <c r="M189" i="194"/>
  <c r="M188" i="194"/>
  <c r="M187" i="194"/>
  <c r="M186" i="194"/>
  <c r="M185" i="194"/>
  <c r="M184" i="194"/>
  <c r="M183" i="194"/>
  <c r="M182" i="194"/>
  <c r="M181" i="194"/>
  <c r="M180" i="194"/>
  <c r="M179" i="194"/>
  <c r="M178" i="194"/>
  <c r="M177" i="194"/>
  <c r="M176" i="194"/>
  <c r="M175" i="194"/>
  <c r="M174" i="194"/>
  <c r="M173" i="194"/>
  <c r="M172" i="194"/>
  <c r="M171" i="194"/>
  <c r="M170" i="194"/>
  <c r="M169" i="194"/>
  <c r="M168" i="194"/>
  <c r="M167" i="194"/>
  <c r="M166" i="194"/>
  <c r="M165" i="194"/>
  <c r="M164" i="194"/>
  <c r="M163" i="194"/>
  <c r="M162" i="194"/>
  <c r="M161" i="194"/>
  <c r="M160" i="194"/>
  <c r="M159" i="194"/>
  <c r="M158" i="194"/>
  <c r="M157" i="194"/>
  <c r="M156" i="194"/>
  <c r="M155" i="194"/>
  <c r="M154" i="194"/>
  <c r="M153" i="194"/>
  <c r="M152" i="194"/>
  <c r="M151" i="194"/>
  <c r="M150" i="194"/>
  <c r="M149" i="194"/>
  <c r="M148" i="194"/>
  <c r="M147" i="194"/>
  <c r="M146" i="194"/>
  <c r="M145" i="194"/>
  <c r="M144" i="194"/>
  <c r="M143" i="194"/>
  <c r="M142" i="194"/>
  <c r="M141" i="194"/>
  <c r="M140" i="194"/>
  <c r="M139" i="194"/>
  <c r="M138" i="194"/>
  <c r="M137" i="194"/>
  <c r="M136" i="194"/>
  <c r="M135" i="194"/>
  <c r="M134" i="194"/>
  <c r="M133" i="194"/>
  <c r="M132" i="194"/>
  <c r="M131" i="194"/>
  <c r="M130" i="194"/>
  <c r="M129" i="194"/>
  <c r="M128" i="194"/>
  <c r="M127" i="194"/>
  <c r="M126" i="194"/>
  <c r="M125" i="194"/>
  <c r="M124" i="194"/>
  <c r="M123" i="194"/>
  <c r="M122" i="194"/>
  <c r="M121" i="194"/>
  <c r="M120" i="194"/>
  <c r="M119" i="194"/>
  <c r="M118" i="194"/>
  <c r="M117" i="194"/>
  <c r="M116" i="194"/>
  <c r="M115" i="194"/>
  <c r="M114" i="194"/>
  <c r="M113" i="194"/>
  <c r="M112" i="194"/>
  <c r="M111" i="194"/>
  <c r="M110" i="194"/>
  <c r="M109" i="194"/>
  <c r="M108" i="194"/>
  <c r="M107" i="194"/>
  <c r="M106" i="194"/>
  <c r="M105" i="194"/>
  <c r="M104" i="194"/>
  <c r="M103" i="194"/>
  <c r="M102" i="194"/>
  <c r="M101" i="194"/>
  <c r="M100" i="194"/>
  <c r="M99" i="194"/>
  <c r="M98" i="194"/>
  <c r="M97" i="194"/>
  <c r="M96" i="194"/>
  <c r="M95" i="194"/>
  <c r="M94" i="194"/>
  <c r="M93" i="194"/>
  <c r="M92" i="194"/>
  <c r="M91" i="194"/>
  <c r="M90" i="194"/>
  <c r="M89" i="194"/>
  <c r="M88" i="194"/>
  <c r="M87" i="194"/>
  <c r="M86" i="194"/>
  <c r="M85" i="194"/>
  <c r="M84" i="194"/>
  <c r="M83" i="194"/>
  <c r="M79" i="194"/>
  <c r="M78" i="194"/>
  <c r="M76" i="194"/>
  <c r="G76" i="194"/>
  <c r="M75" i="194"/>
  <c r="M74" i="194"/>
  <c r="M72" i="194"/>
  <c r="M71" i="194"/>
  <c r="M70" i="194"/>
  <c r="M69" i="194"/>
  <c r="M68" i="194"/>
  <c r="M67" i="194"/>
  <c r="M66" i="194"/>
  <c r="M65" i="194"/>
  <c r="M64" i="194"/>
  <c r="M63" i="194"/>
  <c r="M62" i="194"/>
  <c r="M61" i="194"/>
  <c r="M60" i="194"/>
  <c r="M59" i="194"/>
  <c r="M58" i="194"/>
  <c r="M57" i="194"/>
  <c r="M56" i="194"/>
  <c r="M55" i="194"/>
  <c r="M54" i="194"/>
  <c r="M53" i="194"/>
  <c r="M52" i="194"/>
  <c r="M49" i="194"/>
  <c r="M48" i="194"/>
  <c r="M47" i="194"/>
  <c r="M46" i="194"/>
  <c r="M45" i="194"/>
  <c r="M44" i="194"/>
  <c r="M43" i="194"/>
  <c r="M42" i="194"/>
  <c r="M41" i="194"/>
  <c r="M40" i="194"/>
  <c r="M39" i="194"/>
  <c r="M38" i="194"/>
  <c r="M37" i="194"/>
  <c r="M36" i="194"/>
  <c r="M35" i="194"/>
  <c r="M34" i="194"/>
  <c r="M33" i="194"/>
  <c r="M32" i="194"/>
  <c r="M31" i="194"/>
  <c r="M30" i="194"/>
  <c r="M29" i="194"/>
  <c r="M28" i="194"/>
  <c r="M27" i="194"/>
  <c r="M26" i="194"/>
  <c r="M25" i="194"/>
  <c r="M24" i="194"/>
  <c r="M23" i="194"/>
  <c r="M22" i="194"/>
  <c r="M21" i="194"/>
  <c r="M20" i="194"/>
  <c r="M19" i="194"/>
  <c r="M18" i="194"/>
  <c r="M17" i="194"/>
  <c r="M16" i="194"/>
  <c r="M15" i="194"/>
  <c r="M14" i="194"/>
  <c r="M13" i="194"/>
  <c r="M12" i="194"/>
  <c r="M11" i="194"/>
  <c r="M10" i="194"/>
  <c r="M9" i="194"/>
  <c r="M8" i="194"/>
  <c r="M7" i="194"/>
  <c r="M6" i="194"/>
  <c r="M5" i="194"/>
  <c r="M4" i="194"/>
  <c r="M3" i="194"/>
  <c r="B11" i="138" l="1"/>
  <c r="B10" i="138"/>
  <c r="B9" i="138"/>
  <c r="B8" i="138"/>
  <c r="B7" i="138"/>
  <c r="B6" i="138"/>
  <c r="B5" i="138"/>
  <c r="B4" i="138"/>
  <c r="B3" i="138"/>
  <c r="B2" i="138"/>
</calcChain>
</file>

<file path=xl/sharedStrings.xml><?xml version="1.0" encoding="utf-8"?>
<sst xmlns="http://schemas.openxmlformats.org/spreadsheetml/2006/main" count="2341" uniqueCount="1439">
  <si>
    <t>N° CONTRATO</t>
  </si>
  <si>
    <t>CONTRATISTA</t>
  </si>
  <si>
    <t>FECHA INICIO</t>
  </si>
  <si>
    <t>FECHA TERMINACION</t>
  </si>
  <si>
    <t>VALOR</t>
  </si>
  <si>
    <t>DEPENDENCIA</t>
  </si>
  <si>
    <t>NIT</t>
  </si>
  <si>
    <t>VALOR TOTAL</t>
  </si>
  <si>
    <t>celular</t>
  </si>
  <si>
    <t>contratista</t>
  </si>
  <si>
    <t>N° Contrato</t>
  </si>
  <si>
    <t>fecha de inicio</t>
  </si>
  <si>
    <t>fecha de terminacion</t>
  </si>
  <si>
    <t>supervisor</t>
  </si>
  <si>
    <t>cargo</t>
  </si>
  <si>
    <t>mail</t>
  </si>
  <si>
    <t>Telefono y ext</t>
  </si>
  <si>
    <t>valor total</t>
  </si>
  <si>
    <t>ITEM</t>
  </si>
  <si>
    <t>FECHA Y NUMERO DE ACTA DE INFORME DE SUPERVISION</t>
  </si>
  <si>
    <t>N° COMPROBANTE DE EGRESO</t>
  </si>
  <si>
    <t>FECHA ADMISION A CONTABILIDAD CON TODOS LOS REQUISITOS</t>
  </si>
  <si>
    <t>FECHA DE PAGO</t>
  </si>
  <si>
    <t>PAGOS</t>
  </si>
  <si>
    <t>ADICION EN VALOR</t>
  </si>
  <si>
    <t>Plazo / Duración</t>
  </si>
  <si>
    <t>PLAZO / DURACION</t>
  </si>
  <si>
    <t>OBJETO</t>
  </si>
  <si>
    <t>FECHA SUSCRIPCION CONTRATO</t>
  </si>
  <si>
    <t xml:space="preserve"> % AVANCE DEL CONTRATO</t>
  </si>
  <si>
    <t>PLAZO TOTAL CONTRATO CON LA  ADICION TIEMPO</t>
  </si>
  <si>
    <t>ADICION EN TIEMPO</t>
  </si>
  <si>
    <t>SSYPS-001-2018</t>
  </si>
  <si>
    <t>SSYPS-002-2018</t>
  </si>
  <si>
    <t>SSYPS-003-2018</t>
  </si>
  <si>
    <t>SEYC-004-2018</t>
  </si>
  <si>
    <t>SSA-005-2018</t>
  </si>
  <si>
    <t>SSA-006-2018</t>
  </si>
  <si>
    <t>SSA-007-2018</t>
  </si>
  <si>
    <t>SSA-008-2018</t>
  </si>
  <si>
    <t>SSA-009-2018</t>
  </si>
  <si>
    <t>SSA-010-2018</t>
  </si>
  <si>
    <t>SSA-011-2018</t>
  </si>
  <si>
    <t>SEYC-012-2018</t>
  </si>
  <si>
    <t>SSA-013-2018</t>
  </si>
  <si>
    <t>SGM-014-2018</t>
  </si>
  <si>
    <t>SSA-015-2018</t>
  </si>
  <si>
    <t>SSA-016-2018</t>
  </si>
  <si>
    <t>SSA-017-2018</t>
  </si>
  <si>
    <t>SSA-018-2018</t>
  </si>
  <si>
    <t>SSA-019-2018</t>
  </si>
  <si>
    <t>SSA-020-2018</t>
  </si>
  <si>
    <t>SSA-021-2018</t>
  </si>
  <si>
    <t>SSA-022-2018</t>
  </si>
  <si>
    <t>SGM-023-2018</t>
  </si>
  <si>
    <t>SSA-024-2018</t>
  </si>
  <si>
    <t>SGM-025-2018</t>
  </si>
  <si>
    <t>SSA-026-2018</t>
  </si>
  <si>
    <t>SSA-027-2018</t>
  </si>
  <si>
    <t>SGM-028-2018</t>
  </si>
  <si>
    <t>SSA-029-2018</t>
  </si>
  <si>
    <t>SSA-030-2018</t>
  </si>
  <si>
    <t>SSA-031-2018</t>
  </si>
  <si>
    <t>SSYPS-032-2018</t>
  </si>
  <si>
    <t>SDYR-033-2018</t>
  </si>
  <si>
    <t>SEYC-034-2018</t>
  </si>
  <si>
    <t>SSYPS-035-2018</t>
  </si>
  <si>
    <t>SSYPS-036-2018</t>
  </si>
  <si>
    <t>SG-037-2018</t>
  </si>
  <si>
    <t>SG-038-2018</t>
  </si>
  <si>
    <t>SVH-039-2018</t>
  </si>
  <si>
    <t>SVH-040-2018</t>
  </si>
  <si>
    <t>SGM-041-2018</t>
  </si>
  <si>
    <t>SSYPS-042-2018</t>
  </si>
  <si>
    <t>SSYPS-043-2018</t>
  </si>
  <si>
    <t>SG-044-2018</t>
  </si>
  <si>
    <t>SG-045-2018</t>
  </si>
  <si>
    <t>SVH-046-2018</t>
  </si>
  <si>
    <t>SG-047-2018</t>
  </si>
  <si>
    <t>SVH-048-2018</t>
  </si>
  <si>
    <t>SVH-049-2018</t>
  </si>
  <si>
    <t>SSYPS-050-2018</t>
  </si>
  <si>
    <t>SG-051-2018</t>
  </si>
  <si>
    <t>SVH-052-2018</t>
  </si>
  <si>
    <t>SG-053-2018</t>
  </si>
  <si>
    <t>SSA-054-2018</t>
  </si>
  <si>
    <t>SSYPS-055-2018</t>
  </si>
  <si>
    <t>SSYPS-056-2018</t>
  </si>
  <si>
    <t>SSYPS-057-2018</t>
  </si>
  <si>
    <t>SG-058-2018</t>
  </si>
  <si>
    <t>SG-059-2018</t>
  </si>
  <si>
    <t>SG-060-2018</t>
  </si>
  <si>
    <t>SSYPS-061-2018</t>
  </si>
  <si>
    <t>SSYPS-062-2018</t>
  </si>
  <si>
    <t>SG-063-2018</t>
  </si>
  <si>
    <t>SSYPS-064-2018</t>
  </si>
  <si>
    <t>SSYPS-065-2018</t>
  </si>
  <si>
    <t>SSYPS-066-2018</t>
  </si>
  <si>
    <t>SSYPS-067-2018</t>
  </si>
  <si>
    <t>SSYPS-068-2018</t>
  </si>
  <si>
    <t>SSYPS-069-2018</t>
  </si>
  <si>
    <t>SSYPS-070-2018</t>
  </si>
  <si>
    <t>SJ-071-2018</t>
  </si>
  <si>
    <t>SSYPS-072-2018</t>
  </si>
  <si>
    <t>SSYPS-073-2018</t>
  </si>
  <si>
    <t>SSYPS-074-2018</t>
  </si>
  <si>
    <t>SG-075-2018</t>
  </si>
  <si>
    <t>SSYPS-076-2018</t>
  </si>
  <si>
    <t>SH-077-2018</t>
  </si>
  <si>
    <t>SSYPS-078-2018</t>
  </si>
  <si>
    <t>SSYPS-079-2018</t>
  </si>
  <si>
    <t>SSYPS-080-2018</t>
  </si>
  <si>
    <t>SSYPS-081-2018</t>
  </si>
  <si>
    <t>SEYC-082-2018</t>
  </si>
  <si>
    <t>SSYPS-083-2018</t>
  </si>
  <si>
    <t>SEYC-084-2018</t>
  </si>
  <si>
    <t>SSYPS-085-2018</t>
  </si>
  <si>
    <t>SSYPS-086-2018</t>
  </si>
  <si>
    <t>SPIS-087-2018</t>
  </si>
  <si>
    <t>SEYC-088-2018</t>
  </si>
  <si>
    <t>SGM-089-2018</t>
  </si>
  <si>
    <t>SG-090-2018</t>
  </si>
  <si>
    <t>SEYC-091-2018</t>
  </si>
  <si>
    <t>SEYC-092-2018</t>
  </si>
  <si>
    <t>AM-093-2018</t>
  </si>
  <si>
    <t>SG-094-2018</t>
  </si>
  <si>
    <t>SG-095-2018</t>
  </si>
  <si>
    <t>SSYPS-096-2018</t>
  </si>
  <si>
    <t>SSYPS-097-2018</t>
  </si>
  <si>
    <t>SPIS-098-2018</t>
  </si>
  <si>
    <t>SPIS-099-2018</t>
  </si>
  <si>
    <t>SPIS-100-2018</t>
  </si>
  <si>
    <t>SEYC-101-2018</t>
  </si>
  <si>
    <t>AM-102-2018</t>
  </si>
  <si>
    <t>SG-103-2018</t>
  </si>
  <si>
    <t>SG-104-2018</t>
  </si>
  <si>
    <t>DAP-105-2018</t>
  </si>
  <si>
    <t>AM-106-2018</t>
  </si>
  <si>
    <t>SH-107-2018</t>
  </si>
  <si>
    <t>AM-108-2018</t>
  </si>
  <si>
    <t>SEYC-109-2018</t>
  </si>
  <si>
    <t>SGM-110-2018</t>
  </si>
  <si>
    <t>SPIS-111-2018</t>
  </si>
  <si>
    <t>AM-111A-2018</t>
  </si>
  <si>
    <t>AM-112-2018</t>
  </si>
  <si>
    <t>AM-113-2018</t>
  </si>
  <si>
    <t>SGM-114-2018</t>
  </si>
  <si>
    <t>SH-115-2018</t>
  </si>
  <si>
    <t>SEYC-116-2018</t>
  </si>
  <si>
    <t>SEYC-117-2018</t>
  </si>
  <si>
    <t>SEYC-118-2018</t>
  </si>
  <si>
    <t>SSYPS-119-2018</t>
  </si>
  <si>
    <t>SSYPS-120-2018</t>
  </si>
  <si>
    <t>SG-121-2018</t>
  </si>
  <si>
    <t>SEYC-122-2018</t>
  </si>
  <si>
    <t>SPIS-123-2018</t>
  </si>
  <si>
    <t>SPIS-124-2018</t>
  </si>
  <si>
    <t>SSYPS-125-2018</t>
  </si>
  <si>
    <t>SSA-126-2018</t>
  </si>
  <si>
    <t>SH-127-2018</t>
  </si>
  <si>
    <t>SGM-128-2018</t>
  </si>
  <si>
    <t>SGM-129-2018</t>
  </si>
  <si>
    <t>SEYC-130-2018</t>
  </si>
  <si>
    <t>SH-131-2018</t>
  </si>
  <si>
    <t>SJ-132-2018</t>
  </si>
  <si>
    <t>SMA-133-2018</t>
  </si>
  <si>
    <t>SMA-134-2018</t>
  </si>
  <si>
    <t>SGM-135-2018</t>
  </si>
  <si>
    <t>AM-136-2018</t>
  </si>
  <si>
    <t>AM-137-2018</t>
  </si>
  <si>
    <t>SGM-138-2018</t>
  </si>
  <si>
    <t>SG-139-2018</t>
  </si>
  <si>
    <t>AM-140-20|8</t>
  </si>
  <si>
    <t>SGM-141-2018</t>
  </si>
  <si>
    <t>SGM-142-2018</t>
  </si>
  <si>
    <t>SEYC-143-2018</t>
  </si>
  <si>
    <t>SGM-144-2018</t>
  </si>
  <si>
    <t>AM-145-2018</t>
  </si>
  <si>
    <t>SEYC-146-2018</t>
  </si>
  <si>
    <t>AM-147-2018</t>
  </si>
  <si>
    <t>SH-148-2018</t>
  </si>
  <si>
    <t>SJ-149-2018</t>
  </si>
  <si>
    <t>SMA-150-2018</t>
  </si>
  <si>
    <t>SGM-151-2018</t>
  </si>
  <si>
    <t>SEYC-152-2018</t>
  </si>
  <si>
    <t>SEYC-153-2018</t>
  </si>
  <si>
    <t>SEYC-154-2018</t>
  </si>
  <si>
    <t>SJ-155-2018</t>
  </si>
  <si>
    <t>SI-156-5018</t>
  </si>
  <si>
    <t>SI-157-2018</t>
  </si>
  <si>
    <t>SI-158-2018</t>
  </si>
  <si>
    <t>SDYR-159-2018</t>
  </si>
  <si>
    <t>AM-160-2018</t>
  </si>
  <si>
    <t>AM-161-2018</t>
  </si>
  <si>
    <t>SH-162-2018</t>
  </si>
  <si>
    <t>SJ-163-2018</t>
  </si>
  <si>
    <t>SPIS-164-2018</t>
  </si>
  <si>
    <t>SPIS-165-2018</t>
  </si>
  <si>
    <t>SH-166-2018</t>
  </si>
  <si>
    <t>SJ-167-2018</t>
  </si>
  <si>
    <t>SEYC-168-2018</t>
  </si>
  <si>
    <t>SI-169-2018</t>
  </si>
  <si>
    <t>SMA-170-2018</t>
  </si>
  <si>
    <t>AM-171-2018</t>
  </si>
  <si>
    <t>SSA-172-2018</t>
  </si>
  <si>
    <t>SG-173-2018</t>
  </si>
  <si>
    <t>SH-174-2018</t>
  </si>
  <si>
    <t>SG-175-2018</t>
  </si>
  <si>
    <t>SH-176-2018</t>
  </si>
  <si>
    <t>SEYC-177-2018</t>
  </si>
  <si>
    <t>AM-178-2018</t>
  </si>
  <si>
    <t>SG-179-2018</t>
  </si>
  <si>
    <t>SMA-180-2018</t>
  </si>
  <si>
    <t>SSA-181-2018</t>
  </si>
  <si>
    <t>SEYC-182-2018</t>
  </si>
  <si>
    <t>SSA-183-2018</t>
  </si>
  <si>
    <t>SSA-184-2018</t>
  </si>
  <si>
    <t>SSYPS-185-2018</t>
  </si>
  <si>
    <t>SEYC-186-2018</t>
  </si>
  <si>
    <t>SPIS-187-2018</t>
  </si>
  <si>
    <t>SEYC-188-2018</t>
  </si>
  <si>
    <t>SDYR-189-2018</t>
  </si>
  <si>
    <t>ESE HOSPITAL DEL SUR GABRIEL JARAMILLO PIEDRAHITA-VIGILANCIA EPIDEMIOLOGICA</t>
  </si>
  <si>
    <t>ESE HOSPITAL DEL SUR GABRIEL JARAMILLO PIEDRAHITA-PPNA</t>
  </si>
  <si>
    <t>ESE HOSPITAL DEL SUR GABRIEL JARAMILLO PIEDRAHITA-P Y P</t>
  </si>
  <si>
    <t>PROYECTOS CON INGENIERIA S.A.S</t>
  </si>
  <si>
    <t>COMERCIALIZADORA EL SUPERCOMBATE SAS</t>
  </si>
  <si>
    <t xml:space="preserve"> JUNTA DE ACCION COMUNAL VEREDA LAS LOMITAS</t>
  </si>
  <si>
    <t>RUIZ PEREZ CARLOS AUGUSTO</t>
  </si>
  <si>
    <t>MARINA VELEZ S.A.S.</t>
  </si>
  <si>
    <t>SANCHEZ RESTREPO MARIA FABIOLA</t>
  </si>
  <si>
    <t>DUQUE CANO MARIA LUZ ELENY</t>
  </si>
  <si>
    <t xml:space="preserve">ÁREAS PORTÁTILES S.A.S. </t>
  </si>
  <si>
    <t>LOPEZ PEREZ WILLIAM DE JESUS</t>
  </si>
  <si>
    <t>VICTOR HUGO CORTES ORTIZ-ARRENDAMIENTO VICASA</t>
  </si>
  <si>
    <t>PREVER S.A. &amp; CIA. S.C.A.</t>
  </si>
  <si>
    <t>OCAMPO DE RICO OFELIA DOLORES</t>
  </si>
  <si>
    <t>HERNANDEZ VALENCIA LIGIA DEL SOCORRO</t>
  </si>
  <si>
    <t>ESTRADA AGUDELO LIA PATRICIA</t>
  </si>
  <si>
    <t>ARANGO VASQUEZ MARIA EUGENIA</t>
  </si>
  <si>
    <t>MAYA ECHAVARRIA ELKIN MARIO</t>
  </si>
  <si>
    <t>P.S.M ALIANZA S.A.S.-CONSTRUCTORA FUREL S.A.</t>
  </si>
  <si>
    <t>FUNDACION HOGAR DEL NIÑO</t>
  </si>
  <si>
    <t>PALMA NOVA Y CIAS.A.S.</t>
  </si>
  <si>
    <t>ESE HOSPITAL DEL SUR GABRIEL JARAMILLO PIEDRAHITA-SALUD PUBLICA</t>
  </si>
  <si>
    <t>CORPORACION PARA ENTIDADES Y CLUBES DEPORTIVOS-CORSALDEP</t>
  </si>
  <si>
    <t>COOPERATIVA MULTIACTIVA PARA LA EDUCACION INTEGRAL-COOMEI</t>
  </si>
  <si>
    <t>ROMAN SANCHEZ MONICA MARIA</t>
  </si>
  <si>
    <t>ESE HOSPITAL DEL SUR GABRIEL JARAMILLO PIEDRAHITA-MEDICO EN CASA</t>
  </si>
  <si>
    <t>VILLA VELASQUEZ LUIS FERNANDO</t>
  </si>
  <si>
    <t>PONCE CHONER JOHANNA ANDREA</t>
  </si>
  <si>
    <t>AGUDELO MEJIA MONICA ALEXANDRA</t>
  </si>
  <si>
    <t>JARAMILLO MUÑOZ CLAUDIA MARIA</t>
  </si>
  <si>
    <t>CORPORACION INCLUSION COLOMBIA</t>
  </si>
  <si>
    <t>RESTREPO BEDOYA GLORIA CECILIA</t>
  </si>
  <si>
    <t>VARGAS SOTO DIANA MARIA</t>
  </si>
  <si>
    <t>GALLEGO GAVIRIA SARA JULIANA</t>
  </si>
  <si>
    <t>MILLAN LAVERDE RICARDO ANDRES</t>
  </si>
  <si>
    <t>ARIAS GONZALEZ CAROLINA</t>
  </si>
  <si>
    <t>GARCIA CUERVO KAREN YULIANA</t>
  </si>
  <si>
    <t>MUÑOZ RESTREPO DANIEL IGNACIO</t>
  </si>
  <si>
    <t>JARAMILLO PINEDA ALEJANDRA LORENA</t>
  </si>
  <si>
    <t>QUIROZ POSADA AMILBIA</t>
  </si>
  <si>
    <t>VASQUEZ VALENCIA SANDRA MARIA</t>
  </si>
  <si>
    <t>TORRES PEREZ ANA LUISA</t>
  </si>
  <si>
    <t>DUQUE CORREA JUAN ALEJANDRO</t>
  </si>
  <si>
    <t>CONSULTORES ASOCIADOS EN SEGURIDAD SOCIAL S.A.S.</t>
  </si>
  <si>
    <t>CASTRILLON GOMEZ NATALIA ANDREA</t>
  </si>
  <si>
    <t>RUIZ GIL CAROLINA</t>
  </si>
  <si>
    <t>VILLADA CARDONA ANA ISABEL</t>
  </si>
  <si>
    <t>URIBE VANEGAS TATIANA MARCELA</t>
  </si>
  <si>
    <t>CARDONA GARCIA JUAN GABRIEL</t>
  </si>
  <si>
    <t>FERNANDEZ ROLDAN LUCAS</t>
  </si>
  <si>
    <t>LOZANO ZAPATA NATALIA ANDREA</t>
  </si>
  <si>
    <t>ARENAS MONSALVE LIZETH DAYHANA</t>
  </si>
  <si>
    <t>ARANGO VALDERRAMA GABRIEL JAIME</t>
  </si>
  <si>
    <t>LOAIZA ZAPATA JOHN JAIRO</t>
  </si>
  <si>
    <t>BEDOYA RAMIREZ PAULA ANDREA</t>
  </si>
  <si>
    <t>ZAPATA MUÑOZ ISSYS DAYAN</t>
  </si>
  <si>
    <t>GUZMAN SALDARRIAGA DANIELA</t>
  </si>
  <si>
    <t>SEPULVEDA RIOS NATALIA</t>
  </si>
  <si>
    <t>DAVID MONICA ALEXANDRA</t>
  </si>
  <si>
    <t>ORREGO ESCOBAR CLAUDIA MARCELA</t>
  </si>
  <si>
    <t>BUITRAGO GOMEZ NUBIA ELENA</t>
  </si>
  <si>
    <t>ZAPATA CUARTAS LEIDY BIBIANA</t>
  </si>
  <si>
    <t>PALACIO ARANGO MARIA DEL CARMEN</t>
  </si>
  <si>
    <t>MORENO GIRON ELLY JHOANY</t>
  </si>
  <si>
    <t>MONCADA TASCON NATHALIA ANDREA</t>
  </si>
  <si>
    <t>CARDONA OSPINA MARIEN CATERINE</t>
  </si>
  <si>
    <t>CONSULTORIAS EMPRESARIALES EFICIENTES S.A.S.</t>
  </si>
  <si>
    <t>RAMIREZ BARBOSA KELLY LUZMAR</t>
  </si>
  <si>
    <t>ZABALA ARANGO JENNY NATALIA</t>
  </si>
  <si>
    <t>VALENCIA BERMUDEZ ESTEFANYA</t>
  </si>
  <si>
    <t>CATAÑO CARVAJAL MARIA CAMILA</t>
  </si>
  <si>
    <t>G Y O CONSULTORES S.A.S.</t>
  </si>
  <si>
    <t>VILLA GARCIA SERGIO ANDRES</t>
  </si>
  <si>
    <t>MASTER 2000 S.A.S.</t>
  </si>
  <si>
    <t>ARANGO ESTRADA LUZ AMPARO</t>
  </si>
  <si>
    <t>GALEANO TOBON JENIFER ALEJANDRA</t>
  </si>
  <si>
    <t>FUNDACION AFIN S.A.S.</t>
  </si>
  <si>
    <t>JULIO FONTAN S.A.S.</t>
  </si>
  <si>
    <t>CASTRO CASTRO JORGE DANIEL</t>
  </si>
  <si>
    <t>CORPORACION COMUNIQUEMONOS-INTERPRETES</t>
  </si>
  <si>
    <t>CORPORACION COMUNIQUEMONOS-SIMAT</t>
  </si>
  <si>
    <t>ESTRELLA GRUPO EMPRESARIAL S.A.</t>
  </si>
  <si>
    <t>ESTRADA AGUDELO CARLOS ARTURO</t>
  </si>
  <si>
    <t>HERNANDEZ GONZALEZ LUIS NORBERTO</t>
  </si>
  <si>
    <t>SALDARRIAGA HERRERA MARIA FERNANDA</t>
  </si>
  <si>
    <t>CARDONA BLANDON YULIET LORENA</t>
  </si>
  <si>
    <t>MAX EVENT BTL S.A.S.</t>
  </si>
  <si>
    <t>CORPORACION DE PROFESIONALES ASESORES CORPOASES</t>
  </si>
  <si>
    <t>WPR GESTION EN SALUD S.A.S.</t>
  </si>
  <si>
    <t>CORPORACION LA TARTANA</t>
  </si>
  <si>
    <t>GUTIERREZ GONZALEZ BRIENNER ALEXIS</t>
  </si>
  <si>
    <t>VASQUEZ RESTREPO MARTHA LIGIA</t>
  </si>
  <si>
    <t>YEPES LONDOÑO JORGE HUMBERTO</t>
  </si>
  <si>
    <t>RUA GUISAO ELIANA</t>
  </si>
  <si>
    <t>CARO RESTREPO ANDREA</t>
  </si>
  <si>
    <t>DYD DINAMICA Y DESARROLLO S.A.S.</t>
  </si>
  <si>
    <t>VALENCIA SALAZAR GUSTAVO ADOLFO</t>
  </si>
  <si>
    <t>UNIVERSIDAD EAFIT</t>
  </si>
  <si>
    <t>PEÑA VILLAFRADE ANDREA DEL PILAR</t>
  </si>
  <si>
    <t>CORPORACION EL PODER DE LA ORUGA</t>
  </si>
  <si>
    <t>PINEDA SANCHEZ CARLOS ALFONSO</t>
  </si>
  <si>
    <t>BEDOYA LONDOÑO MAYRA ALEJANDRA</t>
  </si>
  <si>
    <t>JARAMILLO ZAPATA JUAN DAVID</t>
  </si>
  <si>
    <t>SALAZAR OSORIO GABRIEL JAIME</t>
  </si>
  <si>
    <t>AGUDELO ESTRADA BYRON ALBERTO</t>
  </si>
  <si>
    <t>ARCHIVOS DE COLOMBIA S.A.S.</t>
  </si>
  <si>
    <t>HERRERA ZAPATA WILMANN ALEXANDER</t>
  </si>
  <si>
    <t>LOPEZ ESCOBAR LAURA ESTHER</t>
  </si>
  <si>
    <t>INSTITUTO COLOMBIANO DE NORMAS TECNICAS Y CERTIFICACION-ICONTEC</t>
  </si>
  <si>
    <t xml:space="preserve">FUNDACION SANAR </t>
  </si>
  <si>
    <t>CORPORACION SABERES ESPECIALES DE ITAGUI</t>
  </si>
  <si>
    <t>GOMEZ GIRALDO JOSE HERNAN</t>
  </si>
  <si>
    <t>SEGURMEDIC S.A.S.</t>
  </si>
  <si>
    <t>CUANTITATIVAS S.A.S.</t>
  </si>
  <si>
    <t>LOPEZ CLAVIJO ERNEY JAVIER</t>
  </si>
  <si>
    <t>JUNTA DE DEFENSA CIVIL ITAGUI</t>
  </si>
  <si>
    <t>GARCIA ZAMORA MAURICIO</t>
  </si>
  <si>
    <t>RIOS GALLO ERIKA YESENIA</t>
  </si>
  <si>
    <t>VASQUEZ BAENA LUZ PATRICIA</t>
  </si>
  <si>
    <t>AVANTEL S.A.S.</t>
  </si>
  <si>
    <t>CORPORACION FENALCO SOLIDARIO COLOMBIA</t>
  </si>
  <si>
    <t>IMPROSOFT S.A.S.</t>
  </si>
  <si>
    <t>CORPORACION CONGREGACION DE LAS HERMANAS DE LA PROVIDENCIA SOCIAL CRISTIANA</t>
  </si>
  <si>
    <t>SOLUCIONES DE GESTION EN CONTRATACION S.A.S.</t>
  </si>
  <si>
    <t>BOTERO RAMIREZ LINA MARCELA</t>
  </si>
  <si>
    <t>PARROQUIA NUESTRA SEÑORA DEL ROSARIO</t>
  </si>
  <si>
    <t>PARRA RAMIREZ DIANA PATRICIA</t>
  </si>
  <si>
    <t>INSTITUTO DE CAPACITACION LOS ALAMOS-INCLA</t>
  </si>
  <si>
    <t>GIRALDO VASQUEZ SARA</t>
  </si>
  <si>
    <t>MARIN  QUIROZ CARLOS ANDRES</t>
  </si>
  <si>
    <t>AGUDELO CARMONA ELKIN DARIO</t>
  </si>
  <si>
    <t>DUQUE OSPINA ANA MARIA</t>
  </si>
  <si>
    <t>YUPANA CONSULTORES S.A.S.</t>
  </si>
  <si>
    <t>BARANDA LAWYERS CONSULTING S.A.S.</t>
  </si>
  <si>
    <t>UNIVERSIDAD CES</t>
  </si>
  <si>
    <t>CUERPO DE BOMBEROS  VOLUNTARIOS  DE ITAGUI</t>
  </si>
  <si>
    <t>INSTRUIMOS LIMITADA</t>
  </si>
  <si>
    <t>FUNDACION DIEGO ECHAVARRIA MISAS CENTRO CULTURAL Y EDUCATIVO</t>
  </si>
  <si>
    <t>CONSULTORIAS EMPRESARIALES EFICIENTES S.A.S (CON – EME S.A.S.).</t>
  </si>
  <si>
    <t>VANEGAS HENAO MARIO ANDRES</t>
  </si>
  <si>
    <t>ASCENSORES SCHINDLER DE COLOMBIA S.A.S</t>
  </si>
  <si>
    <t>FUNDACION COLOMBIA UNA NACION CIVICA "FUNDACION CONCIVICA"</t>
  </si>
  <si>
    <t>LEONES FUTBOL CLUB</t>
  </si>
  <si>
    <t>GIRALDO ROJAS LEIDY JOHANA</t>
  </si>
  <si>
    <t>CONSULTORES Y ASESORES PROFESIONALES JILS S.A.S.</t>
  </si>
  <si>
    <t xml:space="preserve">FUNDACION NACIONAL PARA EL DESARROLLO,EL ARTE  Y LA CULTURA       FUNDARTE </t>
  </si>
  <si>
    <t>SOCIEDAD CAMERAL DE CERTIFICACION DIGITAL CERTICAMARA S.A</t>
  </si>
  <si>
    <t>ABOGAR CONSULTORES S.A.S.</t>
  </si>
  <si>
    <t>CANO LONDOÑO LAURA</t>
  </si>
  <si>
    <t>JIMENEZ PAMPLONA DIEGO HERNANDO</t>
  </si>
  <si>
    <t>EVENTOS EXTREMO PRODUCCIONES S.A.S.</t>
  </si>
  <si>
    <t>HIGUITA RIVERA LINA MARIA</t>
  </si>
  <si>
    <t>YEPES BARTOLO SANDRA INES</t>
  </si>
  <si>
    <t>MR CONSULTORES Y ASESORES S.A.S.</t>
  </si>
  <si>
    <t>VELASQUEZ MONSALVE GUSTAVO DAVID</t>
  </si>
  <si>
    <t>FITCH RATINGS COLOMBIA S.A. SOCIEDAD CALIFICADORA DE VALORES</t>
  </si>
  <si>
    <t>MICROCINCO Y CIA LTDA</t>
  </si>
  <si>
    <t>MESA GONZALEZ SANTIAGO</t>
  </si>
  <si>
    <t>HC INTELIGENCIA  DE NEGOCIOS S.A.S.</t>
  </si>
  <si>
    <t>ARENAS ARROYAVE TATIANA</t>
  </si>
  <si>
    <t>JC SOLUCIONES INTELIGENTES S.A.S.</t>
  </si>
  <si>
    <t>CORPORACION CENTRO DE ATENCION ESPECIALIZADA CRECER</t>
  </si>
  <si>
    <t>LEONES FUTBOL CLUB S.A.</t>
  </si>
  <si>
    <t>IMAS IMPORTACIONES ABURRA SUR S.A.S.</t>
  </si>
  <si>
    <t>COOPERATIVA DE TRABAJO ASOCIADO BIENESTAR COLOMBIA-COOPBIENESTARCOLOMBIA C.T.A.</t>
  </si>
  <si>
    <t xml:space="preserve">CORPORACION PROSPECTIVA GLOBAL </t>
  </si>
  <si>
    <t>LA CORPORACIÓN PARA LA EDUCACIÓN, CULTURA Y EMPRENDIMIENTO COMUNITARIO “KABABI”</t>
  </si>
  <si>
    <t>REALIZAR ACCIONES DE VIGILANCIA Y CONTROL EPIDEMIOLÓGICO E INMUNOLÓGICO EN EL MUNICIPIO DE ITAGÜÍ</t>
  </si>
  <si>
    <t>PRESTAR LOS SERVICIOS DEL PRIMER NIVEL DE COMPLEJIDAD CONTEMPLADOS EN LA RESOLUCIÓN 5261 DE 1994, DECRETO 4747 DE 2007 Y RESOLUCIÓN 5334 DE 2008 A LA POBLACIÓN POBRE NO ASEGURADA (PPNA) SUSCEPTIBLE DE AFILIACIÓN Y LA POBLACIÓN  IDENTIFICADA POR EL SISBEN III CON UN PUNTAJE SUPERIOR A 51.57 (SEGÚN RESOLUCIÓN 3778 DE AGOSTO 30 DE 2011) Y NO ESTAR AFILIADO A NINGUNA EPS”</t>
  </si>
  <si>
    <t>PRESTAR LOS SERVICIOS DE PROTECCIÓN ESPECÍFICA Y DETECCIÓN TEMPRANA DE Y LA ATENCIÓN DE ENFERMEDADES DE INTERÉS EN SALUD PÚBLICA DESCRITOS EN LA RESOLUCIÓN 412 DE 2000, A LA POBLACIÓN POBRE NO ASEGURADA (PPNA) SUSCEPTIBLE DE AFILIACIÓN Y LA POBLACIÓN IDENTIFICADA POR EL SISBEN III CON UN PUNTAJE SUPERIOR A 51.57 (SEGÚN RESOLUCIÓN 3778 DE AGOSTO 30 DE 2011) Y NO ESTAR</t>
  </si>
  <si>
    <t>ARRENDAMIENTO  DE ESTRUCTURAS DEBIDAMENTE EQUIPADAS PARA EL FUNCIONAMIENTO SEDES EDUCATIVAS  PARA EL AÑO 2018, CON EL FIN DE PRESTAR EL SERVICIO EDUCATIVO DE LAS INSTITUCIONES EDUCATIVAS LOS GÓMEZ SEDE PRINCIPAL, AVELINO SALDARRIAGA SEDE PRINCIPAL, Y LAS TRES SEDES DE CIUDAD ITAGÜÍ</t>
  </si>
  <si>
    <t>EL ARRENDADOR ENTREGA A TÍTULO DE ARRENDAMIENTO AL ARRENDATARIO DOS (2) LOCALES PARA USO PÚBLICO Y UNA (1) CELDA DE PARQUEADERO, PARA USO DE LA ADMINISTRACIÓN MUNICIPAL DE ITAGÜÍ</t>
  </si>
  <si>
    <t>ARRENDAMIENTO DE DOCE (12) LOCALES COMERCIALES Y DOS (2) CELDAS DE PARQUEADERO, PARA USO DE LA ADMINISTRACIÓN MUNICIPAL DESTINADOS COMO OFICINAS PARA LA SECRETARÍA DE PARTICIPACIÓN E INCLUSIÓN SOCIAL DEL MUNICIPIO DE ITAGÜÍ</t>
  </si>
  <si>
    <t>ARRENDAMIENTO DE UN LOTE DE TERRENO MÁS CONSTRUCCIÓN CON UN ÁREA DE 25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  con la JAC (junta de accion comunal la lomitas)</t>
  </si>
  <si>
    <t>ARRENDAMIENTO DE UN BIEN INMUEBLE OFICINA 213 UBICADA EN EL CENTRO COMERCIAL ITAGUI PARA CUMPLIR LAS FUNCIONES DE OFICINA PARA LA PRESTACIÓN ADECUADA Y EFICIENTE DE LOS SERVICIOS DE LA SUBSECRETARIA DE CONTROL URBANISTICO Y PUBLICIDAD EXTERRIOR VISUAL DEL MUNICIPIO DE ITAGUI.</t>
  </si>
  <si>
    <t>EL ARRENDADOR ENTREGA A TÍTULO DE ARRENDAMIENTO AL ARRENDATARIO UN (1) LOCAL PARA USO PÚBLICO Y UNA (1) CELDA DE PARQUEADERO, PARA USO DE LA ADMINISTRACIÓN MUNICIPAL DE ITAGÜÍ, UBICADOS EN EL CENTRO COMERCIAL ITAGÜÍ LOCAL 112</t>
  </si>
  <si>
    <t>ARRENDAMIENTO DE DOS (2) LOCALES COMERCIALES NOMENCLADOS CON EL N° 1 Y N° 2, UBICADO EN LA CALLE 36 N° 59-69, DENTRO LAS INSTALACIONES DEL PARQUE DITAIRES, SECTOR PIES DESCALZOS (CHORRITO), DESTINADO PARA CAFETERÍA Y VENTA DE COMIDAS EN GENERAL, PARA USO DE LA COMUNIDAD EN GENERAL</t>
  </si>
  <si>
    <t>EL ARRENDAMIENTO DE UN INMUEBLE UBICADO EN LA CALLE 52 N° 52 – 09 DE ITAGÜÍ, PARA LA PRESTACIÓN ADECUADA Y EFICIENTE DE LOS SERVICIOS DE LA SUBSECRETARÍA DE GOBIERNO Y ESPACIO PÚBLICO DEL MUNICIPIO DE ITAGÜÍ</t>
  </si>
  <si>
    <t>ARRENDAMIENTO DE DOS BIENES INMUEBLES PARA REUBICAR TEMPORALMENTE LA SECRETARÍA DE EDUCACIÓN Y CULTURA DEL MUNICIPIO DE ITAGÜÍ Y SE IDENTIFICA ASÍ: UN INMUEBLE UBICADO EN LA CARRERA 49 N° 48A -  30 EL CUAL CONSTA DE: 4 SALONES, 2 CUARTOS ÚTILES, 3 BAÑOS, 1 COCINA, 2 PATIOS CUBIERTOS, 1 CORREDOR, PAREDES REVOCADAS, ESTUCADAS Y PINTADAS, SERVICIOS PÚBLICOS AL DÍA Y CONECTADOS  Y EL OTRO INMUEBLE UBICADO EN LA CARRERA 49 N° 48A - 20 EL CUAL CONSTA DE: 5 SALONES, 3 BAÑOS, 2 PATIOS CUBIERTOS, 1 CORREDOR, PAREDES REVOCADAS, ESTUCADAS Y PINTADAS, SERVICIOS PÚBLICOS AL DÍA Y CONECTADOS</t>
  </si>
  <si>
    <t>ARRENDAMIENTO DE UN INMUEBLE QUE CUMPLA LAS FUNCIONES DE OFICINA, PARA LA  PRESTACIÓN ADECUADA Y EFICIENTE DE LOS SERVICIOS DEL SINDICATO DE TRABAJADORES OFICIALES Y EMPLEADOS PÚBLICOS MUNICIPALES ASOCIADOS-SINTRASEMA</t>
  </si>
  <si>
    <t xml:space="preserve"> ARRENDAMIENTO DE OFICINA PORTÁTIL PARA JUZGADO DE PEQUEÑAS CAUSAS DEL MUNICIPIO DE ITAGÜÍ</t>
  </si>
  <si>
    <t>CONTRATO DE ARRENDAMIENTO DE UNA (1) CASETA METÁLICA, UBICADA EN LA CARRERA 50 A CON LA CALLE 76 D SUR BARRIÓ SURAMÉRICA DEL MUNICIPIO DE ITAGÜÍ, DESTINADO ÚNICA Y EXCLUSIVAMENTE PARA LA VENTA DE FRUTAS Y JUGOS NATURALES, CON UN ÁREA TOTAL DE (8.MTS2)</t>
  </si>
  <si>
    <t>ARRENDAMIENTO DE UN INMUEBLE QUE CUMPLA LAS FUNCIONES DE OFICINA, PARA LA PRESTACION ADECUADA Y EFICIENTE DE LOS SERVICIOS DE LA INSPECCION URBANA DE POLICIA N° 1 Y PERMANENCIA Y COMISARIA CENTRO 1 UBICADO EN LA CARRERA 51 N° 54-28 DEL MUNICIPIO DE ITAGUI"</t>
  </si>
  <si>
    <t>EL ARRENDAMIENTO DE UN LOTE DE TERRENO, CON SUS USOS Y ANEXIDADES, INCLUIDA UNA CASA QUE SE ENCUENTRA EN ÉL CONSTRUIDA, UBICADO DENTRO DEL PARQUE CEMENTERIOS JARDINES MONTESACRO. PARA QUE SE REALICEN LAS NECROPSIAS Y AUTOPSIAS A LOS DIFERENTES OCCISOS QUE SURJAN EN EL MUNICIPIO DE ITAGÜÍ A CAUSA DE MUERTE NATURAL O VIOLENTA.</t>
  </si>
  <si>
    <t xml:space="preserve"> EL ARRENDATARIO ENTREGA A TÍTULO DE ARRENDAMIENTO AL ARRENDADOR UN LOCAL COMERCIAL (01) PARA USO DE LA OFICINA DEL SISBÉN DE LA  ADMINISTRACIÓN MUNICIPAL DE ITAGÜÍ, UBICADO EN LA CARRERA 51 N° 54-20 PRIMER PISO DEL MUNICIPIO DE ITAGÜÍ, CON UN ÁREA DE 184 MTS, DOTADO DE DOS (02) BAÑOS, COCINETA, PATIO, SERVICIO DE TELÉFONO DOS LÍNEAS TELEFÓNICAS, CONEXIONES A INTERNET, SERVICIO DE MONITOREO (ALARMA), CON CONTADOR DE ENERGÍA Y ACUEDUCTO INDEPENDIENTES</t>
  </si>
  <si>
    <t>CONTRATO DE ARRENDAMIENTO DE UN (1) LOCAL COMERCIAL, UBICADO EN LA CARRERA 52 NO 51 – 95, TERCER (3) PISO DEL EDIFICIO JUDICIAL, CON UN ÁREA DE 5.35 M2, DESTINADO PARA FOTOCOPIAS.</t>
  </si>
  <si>
    <t>ARRENDAMIENTO DE UN BIEN INMUEBLE LOCALIZADO EN LA CALLE 55 Nº 50-40 EN EL MUNICIPIO DE ITAGÜÍ, PARA DESARROLLAR EL PROGRAMA DE CONTROL Y ORGANIZACIÓN DEL ESPACIO PÚBLICO.</t>
  </si>
  <si>
    <t>ARRENDAMIENTO DE UN LOTE DE TERRENO MÁS CONSTRUCCIÓN CON UN ÁREA DE 252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t>
  </si>
  <si>
    <t xml:space="preserve">ARRENDAMIENTO DE INMUEBLE PARA EL COMANDO DE LA POLICIA MILITAR DEL EJÉRCITO EN EL MUNICIPIO DE ITAGUI, UBICADO EN LA CARRERA 68 Nº 67- 06, CON FOLIO DE MATRÍCULA INMOBILIARIA No. 001-133138
</t>
  </si>
  <si>
    <t>ARRENDAMIENTO DE BIEN INMUEBLE LOCALIZADO EN LA VEREDA LOS GÓMEZ, QUE PERMITA EL FUNCIONAMIENTO DE  LA CORREGIDURIA Y COMISARIA DE FAMILIA, CORREGIMIENTO EL MANZANILLO DEL MUNICIPIO DE ITAGÜÍ</t>
  </si>
  <si>
    <t>LOGÍSTICA DEL COMPONENTE FÍSICO, PARA AUNAR ESFUERZOS DE COOPERACIÓN Y ASÍ APOYAR AL PERSONAL INTEGRANTE DEL GRUPO DE ACCIÓN UNIFICADA POR LA LIBERTAD PERSONAL ANTIOQUIA (GAULA), UNIDAD ENCARGADA DE CONTRARRESTAR LOS DELITOS DE SECUESTRO Y EXTORSIÓN Y SE CONSERVAN LAS CONDICIONES MÍNIMAS DE CONVIVENCIA DENTRO DE LA JURISDICCIÓN DEL MUNICIPIO DE ITAGÜÍ</t>
  </si>
  <si>
    <t>ARRENDAMIENTO DE SIETE (7) AULAS Y ESPACIOS ADICIONALES PARA LA ATENCIÓN DE CIENTO CINCUENTA Y DOS (152) ESTUDIANTES DE ESTRATOS 1 Y 2 DEL MUNICIPIO DE ITAGÜÍ</t>
  </si>
  <si>
    <t>ARRENDAMIENTO DE UN INMUEBLE QUE CUMPLA LAS FUNCIONES DE PARQUEADERO, PARA USO DE LOS VEHÍCULOS ASIGNADOS A LA ESTACIÓN DE POLICÍA ITAGÜÍ</t>
  </si>
  <si>
    <t>PRESTACIÓN DE SERVICIOS PARA REALIZAR ACCIONES DE GESTIÓN DE LA SALUD PÚBLICA Y PLAN DE INTERVENCIONES COLECTIVAS -PIC- EN EL MUNICIPIO DE ITAGÜÍ SEGÚN LINEAMIENTOS NACIONALES, DEPARTAMENTALES Y MUNICIPALES</t>
  </si>
  <si>
    <t>PRESTACION DE SERVICIOS DE APOYO A LA GESTION PARA EJECUTAR LAS ACTIVIDADES DEL PROYECTO FESTIVAL DE FESTIVALES PONYS, ENMARCADOS EN EL DESARROLLO Y PRACTICA DEL DEPORTE FORMATIVO, COMPETITIVO Y SOCIAL COMUNITARIO DEL MINICIPIO DE ITAGUI</t>
  </si>
  <si>
    <t>PRESTACION DE SERVICIOS DE APOYO A LA GESTION PARA REALIZAR ACTIVIDADES ADMINISTRATIVAS, OPERATIVAS Y ASISTENCIALES EN LAS 24 INSTITUCIONES EDUCATIVAS OFICIALES DEL MUNICIPIO DE ITAGUI</t>
  </si>
  <si>
    <t>PRESTACION DE SERVICIOS PROFESIONALES COMO GERENTE EN SISTEMAS DE INFORMACION PARA EL APOYO DE LA GESTION DE LA SALUD PUBLICA DE LA SECRETARIA DE SALUD Y PROTECCION SOCIAL</t>
  </si>
  <si>
    <t>PRESTAR LOS SERVICIOS DEL PRIMER NIVEL DE COMPLEJIDAD CONTEMPLADOS EN LA RESOLUCIÓN 5261 DE 1994, DECRETO 4747 DE 2007 Y RESOLUCIÓN 5334 DE 2008 A LA POBLACIÓN POBRE NO ASEGURADA (PPNA) SUSCEPTIBLE DE AFILIACIÓN  Y LA POBLACIÓN  IDENTIFICADA POR EL SISBEN III CON UN PUNTAJE SUPERIOR A 51.57 (SEGÚN RESOLUCIÓN 3778 DE AGOSTO 30 DE 2011) Y NO ESTAR AFILIADO A NINGUNA EPS, QUE ADEMÁS PRESENTEN PATOLOGÍAS COMO: ENFERMEDAD PULMONAR OBSTRUCTIVA CRÓNICA (EPOC) Y/O DISCAPACIDAD FÍSICA O ENFERMEDAD MENTAL, Y OTRAS ENFERMEDADES QUE LE IMPIDAN EL FÁCIL ACCESO A LOS SERVICIOS DE SALUD EN EL MUNICIPIO DE ITAGÜÍ, A TRAVÉS DE LA ESTRATEGIA  “MÉDICO EN SU CASA"</t>
  </si>
  <si>
    <t>PRESTACIÓN DE SERVICIOS PROFESIONALES EN ACOMPAÑAMIENTO, ASESORÍA Y PROYECCIÓN DE DOCUMENTOS TÉCNICOS EN PROCESOS CONTRACTUALES EN LA OFICINA DE ADQUISICIONES DEL MUNICIPIO DE ITAGÜÍ</t>
  </si>
  <si>
    <t>PRESTACIÓN DE SERVICIOS PROFESIONALES DE ASESORÍA Y ACOMPAÑAMIENTO PARA LA IMPLEMENTACIÓN DE LA ESTRATEGIA DE GOBIERNO DIGITAL EN EL MUNICIPIO DE ITAGUI</t>
  </si>
  <si>
    <t>PRESTACIÓN DE SERVICIOS PROFESIONALES PARA BRINDAR ASESORÌA PSICOSOCIAL EN LOS DIFERENTES PROGRAMAS DE VIVIENDA QUE OFERTE LA SECRETARÌA DE VIVIENDA Y HÀBITAT, ASÌ COMO ELABORACIÒN DE LOS PLANES DE UBICACIÒN Y REUBICACION DE LOS HABITANTES DEL MUNICIPIO DE ITAGÙI CON OCASIÒN DE DECISIONES ADMINISTRATIVAS O JUDICIALES</t>
  </si>
  <si>
    <t>ASESORAR Y CONCEPTUAR JURIDICAMENTE EL PROCESO DE CONVOCATORIA, POSTULACIÒN Y ASIGNACIÒN DE LOS SUBSIDIOS EN LOS DIFERENTES PROGRAMAS DE VIVIENDA QUE OFERTE LA SECRETARÍA DE VIVIENDA Y HÁBITAT DEL MUNICIPIO DE ITAGÚÍ</t>
  </si>
  <si>
    <t>PRESTACIÓN DE SERVICIOS DE APOYO A LA GESTIÓN PARA REALIZAR ACTIVIDADES LOGÍSTICAS,  ASISTENCIALES A LA SECRETARIA DE GOBIERNO MUNICIPAL Y AUTORIDADES, EN COORDINACIÓN CON LOS  ORGANISMOS DE SEGURIDAD DEL MUNICIPIO DE ITAGUI</t>
  </si>
  <si>
    <t>PRESTACIÓN DE SERVICIOS PROFESIONALES PARA LA GESTIÓN INTEGRAL DE LA SECRETARÍA DE SALUD Y PROTECCIÓN SOCIAL, DE MANERA ESPECÍFICA EN EL COMPONENTE DE PRESTACIÓN DE SERVICIOS DE SALUD A LA POBLACIÓN POBRE NO ASEGURADA</t>
  </si>
  <si>
    <t>PRESTACIÓN DE SERVICIOS PARA EL APOYO A LA GESTIÓN DE LA SALUD PÚBLICA EN EL PROGRAMA DE CONVIVENCIA SOCIAL Y SALUD MENTAL DE LA SECRETARÍA DE SALUD Y PROTECCIÓN SOCIAL</t>
  </si>
  <si>
    <t>FORTALECIMIENTO DEL APOYO INSTITUCIONAL EN LA GESTIÓN DE TRÁMITES Y SERVICIOS DE LA ADMINISTRACIÓN MUNICIPAL DE ITAGÜÍ, A TRAVÉS DE LA OFICINA DE ATENCIÓN AL CIUDADANO Y GESTIÓN DOCUMENTAL</t>
  </si>
  <si>
    <t>PRESTACIÓN DE SERVICIOS PROFESIONALES PARA BRINDAR ASESORÍA SOCIAL EN EL PROCESO DE POSTULACIÓN Y OTORGAMIENTO DE LOS SUBSIDIOS EN LOS DIFERENTES PROGRAMAS DE VIVIENDA QUE OFERTE LA SECRETARÍA DE VIVIENDA Y HÁBITAT DEL MUNICIPIO DE ITAGÜÍ</t>
  </si>
  <si>
    <t>PRESTACIÓN DE SERVICIOS DE APOYO A LA GESTIÓN PARA EL FORTALECIMIENTO INSTITUCIONAL EN LA GESTIÓN DEL REGISTRO DE INFORMACIONES, TRÁMITES Y SERVICIOS DE LA OFICINA DE ATENCIÓN AL CIUDADANO Y GESTIÓN DOCUMENTAL DE LA ADMINISTRACIÓN MUNICIPAL DE ITAGÜÍ</t>
  </si>
  <si>
    <t>PRESTACIÓN DE SERVICIOS PROFESIONALES PARA LA ELABORACION DE PRESUPUESTOS, PLANIMETRIA Y ASESORIA TECNICA EN LOS DIFERENTES PROGRAMAS DE VIVIENDA QUE OFERTE LA SECRETARÍA DE VIVIENDA Y HÁBITAT</t>
  </si>
  <si>
    <t>PRESTACIÓN DE SERVICIOS PROFESIONALES PARA LA GESTIÓN  INTEGRAL DE LA SECRETARÍA DE SALUD Y PROTECCIÓN SOCIAL DE MANERA ESPECÍFICA EN EL APOYO AL SEGUIMIENTO E IMPLEMENTACIÓN DE LOS COMPONENTES DEL SISTEMA OBLIGATORIO DE GARANTÍA DE LA CALIDAD</t>
  </si>
  <si>
    <t>PRESTACIÓN DE SERVICIOS PROFESIONALES PARA LA ASESORÍA Y EL ACOMPAÑAMIENTO EN LA EJECUCIÓN DE MECANISMOS QUE PERMITAN EL SEGUIMIENTO DEL IMPACTO SOCIAL EN LOS DIFERENTES PROGRAMAS DE VIVIENDA QUE OFERTE LA SECRETARÍA DE VIVIENDA Y HÁBITAT DEL MUNICIPIO DE ITAGÜÍ</t>
  </si>
  <si>
    <t>PRESTACIÓN DE SERVICIOS DE APOYO A LA GESTIÓN PARA SOPORTAR LA IMPLEMENTACIÓN DE HERRAMIENTAS TECNOLOGICAS PARA TODOS LOS TEMAS DE INTEROPERABILIDAD QUE INCLUYE EL DESARROLLO DE APLICACIONES O SOLUCIONES TECNOLÓGICAS PARA EL MUNICIPIO DE ITAGÜÍ</t>
  </si>
  <si>
    <t>PRESTACIÓN DE SERVICIOS PROFESIONALES PARA EL, ACOMPAÑAMIENTO JURIDICO Y ADMINISTRATIVO EN TODO EL COMPONENTE DE SEGURIDAD SOCIAL INTEGRAL (Salud, ARL y pensiones), SALARIOS Y PRESTACIONES DEL  MUNICIPIO DE ITAGÜÍ A TRAVÉS DE LA SECRETARIA DE SERVICIOS ADMINISTRATIVOS</t>
  </si>
  <si>
    <t>PRESTACIÓN DE SERVICIOS DE APOYO A LA GESTIÓN EN EL DESARROLLO OPERATIVO DEL PROGRAMA AMPLIADO DE INMUNIZACIONES PAI QUE ADELANTA EL ÁREA DE SALUD PÚBLICA DE LA  SECRETARÍA DE SALUD Y PROTECCIÓN SOCIAL</t>
  </si>
  <si>
    <t>PRESTACIÓN DE SERVICIOS DE APOYO A LA GESTIÓN COMO TÉCNICA EN RECURSOS HUMANOS PARA EL PROGRAMA SALUD Y ÁMBITO LABORAL DE LA SECRETARÍA DE SALUD Y PROTECCIÓN SOCIAL</t>
  </si>
  <si>
    <t>PRESTACION DE SERVICIOS PROFESIONALES PARA EL APOYO A LA GESTION INTEGRAL DE LA SECRETARIA DE SALUD Y PROTECCION SOCIAL EN EL PROGRAMA DE SEGURIDAD ALIMENTARIA Y NUTRICIONAL</t>
  </si>
  <si>
    <t>PRESTACION DE SERVICIOS DE APOYO A LA GESTION PARA LA DOCUMENTACION, GESTION Y PUBLICACION DE INFORMACION EN EL SITIO WEB INSTITUCIONAL Y LA INTRANET ACORDE CON LOS LINEAMIENTOS DE LA ESTRATEGIA DE GOBIERNO DIGITAL</t>
  </si>
  <si>
    <t>PRESTACIÓN DE SERVICIOS DE APOYO Y ACOMPAÑAMIENTO   A LA DIRECCIÓN TIC EN EL SOPORTE, MANTENIMIENTO Y AUDITORIA DEL SISGED, PQRS SOFTWARE, SITIO WEB, INTRANET Y EL PORTAL ITAGÜÍ TRANSPARENTE</t>
  </si>
  <si>
    <t xml:space="preserve">PRESTACION DE SERVICIOS PROFESIONALES PARA REALIZAR ACTIVIDADES DE PROMOCION Y PREVENCION EN SALUD, DE INSPECCION Y VIGILANCIA SANITARIA A FACTORES DE RIESGO ASOCIADOS AL AMBIENTE ESPECIALMENTE LOS VINCULADOS A GENERADORES DE RESIDUOS HOSPITALARIOS DE ORIGEN HUMANO, AYUDAS DIAGNOSTICAS Y SIMILARES </t>
  </si>
  <si>
    <t>CONTRATO DE PRESTACIÓN DE SERVICIOS DE APOYO A LA GESTIÓN EN EL SOPORTE INTEGRAL DE LA SECRETARÍA DE SALUD Y PROTECCIÓN SOCIAL EN SUS DIFERENTES COMPONENTES</t>
  </si>
  <si>
    <t>PRESTACION DE SERVICIOS DE APOYO A LA GESTION PARA EL FORTALECIMIENTO DEL APOYO INSTITUCIONAL EN LA GESTION DE TRAMITES Y SERVICIOS DE LA ADMINISTRACION MUNICIPAL DE ITAGUI, A TRAVES DE LA OFICINA DE ATENCION AL CIUDADANO Y GESTION DOCUMENTAL</t>
  </si>
  <si>
    <t>PRESTACION DE SERVICIOS PROFESIONALES PARA REALIZAR LAS ACTIVIDADES DE INSECCION Y VIGILANCIA A LOS FACTORES DE RIESGOS EN SALUD ASOCIADOS AL CONSUMO EN LOS DIFERENTES SUJETOS DE CONTROL EN LOS ESTABLECIMIENTOS ABIERTOS AL PUBLICO DEL MUNICIPIO DE ITAGUI</t>
  </si>
  <si>
    <t>PRESTACIÓN DE SERVICIOS DE  APOYO A LA GESTIÓN EN EL ÁREA  DE SALUD PÚBLICA EN LOS PROGRAMAS SEXUALIDAD Y DERECHOS SEXUALES Y REPRODUCTIVOS Y VIDA SALUDABLE Y CONDICIONES NO TRANSMISIBLES</t>
  </si>
  <si>
    <t>PRESTACIÓN DE SERVICIOS PROFESIONALES DE ACOMPAÑAMIENTO, ASESORÍA JURÍDICA Y SEGUIMIENTO A LA GESTIÓN DE LA SECRETARIA DE SALUD Y PROTECCIÓN SOCIAL DEL MUNICIPIO DE ITAGÜÍ</t>
  </si>
  <si>
    <t>PRESTACION DE SERVICIOS COMO TECNICO PARA EL APOYO A LA GESTION INTRGRAL DE LA SECRETARIA DE SALUD Y PROTECCION SOCIAL EN SUS DIFERENTES COMPONENTES</t>
  </si>
  <si>
    <t>APOYO A LA GESTION PARA REALIZAR ACTIVIDADES PROMOCION Y PREVENCION DE LA SALUD, DE INSPECCION Y VIGILANCIA SANITARIA A FACTORES DE RIESGO EN SALUD ASOCIADOS AL AMBIENTE, ESPECIALMENTE LOS VINCULADOS A INSTITUCIONES EDUCATIVAS (INSTITUCIONES EDUCATIVAS, GUARDERIAS, COLEGIOS, UNIVERSIDADES, CENTROS TECNOLOGICOS, HOGARES DE BIENESTAR, CDI Y SIMILARES) TIENDAS NATURISTAS, TIENDAS EROTICAS</t>
  </si>
  <si>
    <t xml:space="preserve">PRESTACION DE SERVICIOS DE APOYO A LA GESTION PARA RECOPILAR LA INFORMACION RELACIONADA CON LA ATENCION PRESTADA A TRAVES DE LOS SERVICIOS OFERTADOS POR LA SECRETARIA DE SALUD Y PROTECCION SOCIAK </t>
  </si>
  <si>
    <t>PRESTACION DE SERVICIOS PROFESIONALES PARA LA GESTION INTEGRAL DE LA SECRETARIA DE SALUD Y PROTECCION SOCIAL, DE MANERA ESPECIFICA EL APOYO AL COMPONENTE DEL REGIMEN SUBSIDIADO, SALUD PUBLICA Y DESARROLLO DE INSTRUMENTOS DE PLANEACION ESTRATEGICA EN SALUD</t>
  </si>
  <si>
    <t>PRESTACIÓN DE SERVICIOS PROFESIONALES DE REPRESENTACIÓN JUDICIAL EN ASPECTOS PUNTUALES Y ESPECIALES DE LA SECRETARIA JURIDICA DEL MUNICIPIO DE ITAGUI</t>
  </si>
  <si>
    <t>PRESTACION DE SERVICIOS DE APOYO A LA GESTION PARA LA ORIENTACION Y DESARROLLO DE ESTRATEGIAS DE ATENCION EN SALUD A GRUPOS POBLACIONALES ESPECIALES DENTRO DE LA SECRETARIA DE SALUD Y PROTECCION SOCIAL</t>
  </si>
  <si>
    <t>PRESTACIÓN DE SERVICIOS PROFESIONALES PARA LA GESTIÓN DE LA SECRETARIA DE SALUD Y PROTECCIÓN SOCIAL DE MANERA ESPECIFICA EN EL SEGUIMIENTO DE PROCESOS EN EL ÁREA DE ASEGURAMIENTO Y SALUD PUBLICA</t>
  </si>
  <si>
    <t>PRESTACIÓN DE SERVICIOS PROFESIONALES EN SALUD OCUPACIONAL PARA EL PROGRAMA SALUD Y ÁMBITO LABORAL DE LA SECRETARIA DE SALUD Y PROTECCIÓN SOCIAL</t>
  </si>
  <si>
    <t>PRESTAR APOYO Y ASISTENCIA EN LAS LABORES ADMINISTRATIVAS DE LA OFICINA DE LA REGISTRADURIA ESPECIAL DEL ESTADO CIVIL DEL MUNICIPIO DE ITAGUI</t>
  </si>
  <si>
    <t>PRESTACIÓN DE SERVICIOS DE APOYO A LA GESTIÓN PARA EJECUTAR Y APOYAR LAS ACTIVIDADES DE INSPECCIÓN, VIGILANCIA A LOS FACTORES DE RIESGOS EN SALUD ASOCIADOS AL CONSUMO EN LOS DIFERENTES SUJETOS DE CONTROL EN LOS ESTABLECIMIENTOS ABIERTOS AL PUBLICO DEL MUNICIPIO DE ITAGUI</t>
  </si>
  <si>
    <t>PRESTACIÓN DE SERVICIOS PROFESIONALES EN ASESORÍA Y ACOMPAÑAMIENTO A LAS ACTIVIDADES PROPIAS DE SUSTANCIACIÓN, TRAMITE Y PROYECCIÓN DE ACTUACIONES EN GENERAL EN LOS PROCESOS ADMINISTRATIVOS DE COBRO COACTIVO ADELANTADOS POR LA SECRETARIA DE HACIENDA PARA EL AÑO 2018</t>
  </si>
  <si>
    <t>PRESTACIÓN DE SERVICIOS PROFESIONALES PARA REALIZAR Y APOYAR LAS ACTIVIDADES DE INSPECCIÓN, VIGILANCIA A LOS FACTORES DE RIESGOS EN SALUD ASOCIADOS AL CONSUMO EN LOS DIFERENTES SUJETOS DE CONTROL EN LOS ESTABLECIMIENTOS ABIERTOS AL PUBLICO EN LA COMUNA 5 DEL MUNICIPIO DE ITAGUI</t>
  </si>
  <si>
    <t>PRESTACIÓN DE SERVICIOS COMO AUXILIAR PARA LA ASESORÍA Y ORIENTACIÓN DE PERSONAS EN LA GESTIÓN INTEGRAL DE LOS SERVICIOS DE ATENCIÓN A LA COMUNIDAD-SAC. DENTRO DE LA SECRETARIA DE SALUD Y PROTECCIÓN SOCIAL</t>
  </si>
  <si>
    <t>PRESTACIÓN DE SERVICIO DE APOYO A LA GESTIÓN, PARA EL PROGRAMA DE SALUD Y ÁMBITO LABORAL, GESTIÓN INTEGRAL DE LA CALIDAD, MEDIO AMBIENTE, SEGURIDAD Y SALUD OCUPACIONAL DE LA SECRETARIA DE SALUD Y PROTECCIÓN SOCIAL</t>
  </si>
  <si>
    <t>CONTRATO DE PRESTACIÓN DE SERVICIOS DE APOYO A LA GESTIÓN EN EL ÁREA DE PROTECCIÓN ALIMENTARIA Y NUTRICIONAL DE LA SECRETARIA DE SALUD Y PROTECCIÓN SOCIAL</t>
  </si>
  <si>
    <t>PRESTACIÓN DE SERVICIOS PROFESIONALES EN LA ASISTENCIA TÉCNICA PARA LA GESTIÓN DEL DESARROLLO INTEGRAL DE LOS SISTEMAS DE CALIDAD (S.G.C), BAJO UN ENFOQUE DE DIRECCIONAMIENTO ESTRATÉGICO INSTITUCIONAL EN 20 INSTITUCIONES EDUCATIVAS OFICIALES DEL MUNICIPIO DE ITAGUI</t>
  </si>
  <si>
    <t>PRESTACIÓN DE SERVICIOS PROFESIONALES PARA EL APOYO DE LA GESTIÓN INTEGRAL DEL SISTEMA DE INFORMACIÓN EN SALUD EN EL ÁREA DE ASEGURAMIENTO Y CONTROL DE LA SECRETARIA DE SALUD Y PROTECCIÓN SOCIAL</t>
  </si>
  <si>
    <t>PRESTACION DE SERVICIOS PARA EL USO DE LA PLATAFORMA INFORMATICA PARA EL ALMACENAMIENTO, SIMPLIFICACION, SISTEMATIZACION Y ADMINISTRACION DE LA INFORMACION DE LAS I.E. OFICIALES DEL MUNICIPIO DE ITAGUI DURANTE LA VIGENCIA 2018</t>
  </si>
  <si>
    <t>APOYO A LA GESTIÓN PARA REALIZAR ACTIVIDADES DE PROMOCIÓN Y PREVENCIÓN DE LA SALUD, DE INSPECCIÓN Y VIGILANCIA SANITARIA A FACTORES DE RIESGO EN SALUD ASOCIADOS AL AMBIENTE, ESPECIALMENTE LOS VINCULADOS CON ACTIVIDADES COSMÉTICAS Y DE BELLEZA</t>
  </si>
  <si>
    <t>PRESTACIÓN DE SERVICIOS PARA EL APOYO A LA GESTIÓN INTEGRAL COMO ENLACE CON TODOS LOS PRESTADORES DE SERVICIOS DE SALUD, DEL MUNICIPIO DE ITAGUI</t>
  </si>
  <si>
    <t>PRESTACION DE SERVICIOS DE APOYO A LA GESTION PARA LA ATENCION INTEGRAL A 60 ADULTOS MAYORES EN SITUACION DE VULNERABILIDAD CRTITICA DEL MUNICIPIO DE ITAGUI</t>
  </si>
  <si>
    <t>PRESTACION DE SERVICIOS PROFESIONALES PARA LA IMPLEMENTACION DE LA FASE (VI) DEL PROYECTO TRANSFORMANDO LA EDUCACION (SISTEMA DE EDUCACION RELACIONAL DE ITAGUI-SERI) EN CUATRO (4) INSTITUCIONES EDUCATIVAS OFICIALES</t>
  </si>
  <si>
    <t>PRESTACION DE SERVICIOS PROFESIONALES PARA ASESORAR AL MUNICIPIO DE ITAGUI EN TEMAS DE CIVILIDAD Y SEGURIDAD CIUDADANA</t>
  </si>
  <si>
    <t>PRESTACION DE SERVICIOS PREFESIONALES DE ASESORIA Y ACOMPAÑAMIENTO PARA LA ACTUALIZACION, MANTENIMIENTO Y MEJORAMIENTO CONTINUO DEL SISTEMA DE GESTION DE LA CALIDAD DEL MUNICIPIO DE ITAGUI, BAJO LA NORMA ISO 9001:2015 Y SU ARTICULACION CON EL NUEVO MODELO INTEGRADO DE PLANEACION Y GESTION (MIPG)</t>
  </si>
  <si>
    <t>PRESTACION DE SERVICIOS DE APOYO A LA GESTION DE INTERPRETACION DE LENGUA DE SEÑAS COLOMBIANA (L.S.C.), MODELOS LINGUISTICOS Y DOCENTES DE LENGUA CASTELLANA BILINGÜE PARA LOS PROGRAMAS EDUCATIVOS QUE INVOLUCREN PERSONAS SORDAS EN LA I.E. JUAN N. CADAVID Y ACOMPAÑAMIENTO A LA POBLACION CIEGA Y DE BAJA VISION EL LAS I.E. OFICIALES DEL MUNICIPIO DE ITAGUI</t>
  </si>
  <si>
    <t>PRESTACION DE SERVICIOS DE APOYO A LA GESTION PARA REALIZAR EL SEGUIMIENTO AL SISTEMA DE MATRICULA SIMAT, DURANTE EL AÑO 2018</t>
  </si>
  <si>
    <t>CONTRATO DE PRESTACION DE SERVICIOS DE APOYO A LA GESTION PARA LA DIVULGACION Y PROMOCION DE LOS PROYECTOS, CAMPAÑAS, ESTRATEGIAS, PROGRAMAS, ACTIVIDADES, EVENTOS Y NOTICIAS DEL MUNICIPIO DE ITAGUI, A FIN DE EJECUTAR ACCIONES DE COMUNICACIÓN PUBLICA PARA LOGRAR EL POSICIONAMIENTO DE LA IMAGEN INSTITUCIONAL A TRAVES DE LOS DIFERENTES CANALES Y MEDIOS QUE PERMITAN LA INTERACCION ENTRE EL MUNICIPIO Y LA COMUNIDAD</t>
  </si>
  <si>
    <t>PRESTAR SERVICIOS PROFESIONALES DE UN ABOGADO ESPECIALIZADO, PARA BRINDAR ASESORIA EN TODO LO RELACIONADO CON LAS PETICIONES, TRAMITES, QUEJAS, RECLAMOS Y SUGERENCIAS A LA ADMINISTRACION MUNICIPAL DE ITAGUI</t>
  </si>
  <si>
    <t>CONTRATO DE PRESTACION DE SERVICIOS DE APOYO A LA GESTION PARA LA ASISTENCIA EN LAS LABORES ADMINISTRATIVAS DE LA OFICINA DE LA REGISTRADURIA ESPECIAL DEL ESTADO CIVIL DEL MUNICIPIO DE ITAGUI</t>
  </si>
  <si>
    <t>PRESTACION DE SERVICIOS PROFESIONALES PARA REALIZAR ACTAIVIDADES DE PROMOCION Y PREVENCION EN SALUD, INSPECCION Y VIGILANCIA SANITARIA A FACTORES DE RIESGO ASOCIADOS AL AMBIENTE ESPECIALMENTE LOS VINCULADOS GENERADORES DE RESIDUOS PELIGROSOS (PARQUEADEROS, CENTROS DE DIAGNOSTICO AUTOMOTOR, LAVADEROS DE CARROS Y SIMILARES) Y AGUAS DE USO RECREATIVO.</t>
  </si>
  <si>
    <t>APOYO A LA GESTION PARA REALIZAR ACTIVIDADES DE PROMOCION Y PREVENCION DE LA SALUD, INSPECCION Y VIGILANCIA SANITARIA A FACTORES DE RIESGO EN SALUD ASOCIADOS AL AMBIENTE, ESPECIALMENTE LOS VINCULADOS A LA GENERACIÓN DE RESIDUOS HOSPITALARIOS DE TIPO VETERINARIA, MEDICAMENTOS, AYUDAS DIAGNOSTICAS CENTROS DE ADULTO MAYOR Y POBLACIÓN ESPECIAL Y ESTABLECIMIENTOS SIMILARES.</t>
  </si>
  <si>
    <t>PRESTACION DE SERVICIOS DE APOYO A LA GESTION PARA POSIBILITAR LAS PRESENTACIONES ARTISTICAS DE LA SECRETARIA DE PARTICIPACION E INCLUSUIN SOCIAL DURANTE EL AÑO 2018</t>
  </si>
  <si>
    <t>PRESTACIÓN DE SERVICIOS PARA REALIZAR ACCIONES DE FORTALECIMIENTO Y SENSIBILIZACION HACIA LA POBLACIÓN EN CONDICIONES DE VULNERABILIDAD, DE Y EN LA CALLE PARA LA MITIGACION DEL DAÑO POR CONSUMOS PROBLEMATICOS DE SUSTANCIAS PSICOACTIVAS POR MEDIO DE ESTRATEGIAS DE INCORPORACIÓN Y ACOMPAÑAMIENTO FAMILIAR EN EL MUNICIPIO DE ITAGUI</t>
  </si>
  <si>
    <t>PRESTACIÓN DE SERVICIOS DE APOYO A LA GESTIÓN PARA LA ATENCIÓN Y PROMOCIÓN DE LOS DERECHOS DE LA POBLACIÓN EN SITUACIÓN DE DISCAPACIDAD, CUIDADORES Y FAMILIA DEL MUNICIPIO DE ITAGUI</t>
  </si>
  <si>
    <t>PRESTACION DE SERVICIOS PROFESIONALES PARA DESARROLLAR PROCESOS CULTURALES ENCAMINADOS A LA FORMACION DE PUBLICO, LA PROYECCION Y LA CONVIVENCIA PACIFICA MEDIANTE LAS ARTES ESCENICAS QUE CONTRIBUYAN A LA INTEGRACION DE LA COMUNIDAD ITAGUISEÑA</t>
  </si>
  <si>
    <t>PRESTACIÓN DE SERVICIOS PROFESIONALES PARA APOYAR LOS PROCESOS DE LA AUDITORIA INTERNA, EL CONTROL Y SEGUIMIENTO A LA GESTIÓN CONTABLE, FINANCIERA, PRESUPUESTAL Y DE CONTROL FISCAL INTERNO DE LA ADMINISTRACIÓN MUNICIPAL A TRAVÉS DE LA OFICINA DE CONTROL INTERNO DE GESTIÓN DEL MUNICIPIO DE ITAGUI</t>
  </si>
  <si>
    <t>PRESTACION DE SERVICIOS PROFESIONALES PARA LA ELABORACION DEL PLAN INTEGRAL DE ARCHIVO (PINAR) Y EL SISTEMA INTEGRADO DE CONSERVACIÓN (SIC), PARA EL MUNICIPIO DE ITAGUI, ADECUADO A LAS NECESIDADES Y EXPECTATIVAS, ENFOCADO AL LOGRO DE RESULTADOS QUE TRANSFIERA CONOCIMIENTOS AL EQUIPO DE TRABAJO DEL ARCHIVO CENTRAL, CAPACITAR EN LA ORGANIZACIÓN DE LOS ARCHIVOS DE GESTIÓN, Y EN LA APLICACIÓN DE LAS TABLAS DE RETENCIÓN DOCUMENTAL</t>
  </si>
  <si>
    <t>PRESTACIÓN DE SERVICIOS PROFESIONALES DE ASESORÍA Y ACOMPAÑAMIENTO AL MONITOREO Y CAPACITACIÓN PROFESIONAL AL PLAN ANTICORRUPCION Y ATENCIÓN AL CIUDADANO</t>
  </si>
  <si>
    <t>PRESTACIÓN DE SERVICIOS PROFESIONALES DE UN COMUNICADOR EN LENGUAJES AUDIOVISUALES COMO APOYO A LA OFICINA ASESORA DE COMUNICACIONES PARA LA DIFUSIÓN DE INFORMACIÓN DE LAS ACCIONES DE GOBIERNO EN DIFERENTES MEDIOS DE COMUNICACIÓN, SOBRE LOS PROGRAMAS Y PROYECTOS PROPUESTOS Y EN EJECUCIÓN DEL PLAN DE DESARROLLO 2016-2019 DEL MUNICIPIO DE ITAGUI</t>
  </si>
  <si>
    <t>PRESTACION DE SERVICIOS PARA MANTENIMIENTO Y REVISION DEL SISTEMA DE ORGANIZACIÓN DE TURNOS DE LA OFICINA DE COBRO COACTIVO, IMPLEMENTADO CON EL FIN DE MEJORAR EL SERVICIO PRESTADO A LOS SONTRIBUYENTES EN LA ADMINISTRACION MUNICIPAL DE ITAGUI</t>
  </si>
  <si>
    <t>PRESTACION DE SERVICIOS PROFESIONALES COMO APOYO PARA LA EJECUCION DE ESTRATEGIAS PARA EL SEGUIMIENTO Y EVALUACION DEL SISTEMA DE CONTROL INTERNO DE GESTION DEL MUNICIPIO DE ITAGUI</t>
  </si>
  <si>
    <t>PRESTACION DE SERVICIOS PROFESIONALES PARA FORTALECER LOS DIVERSOS MODELOS Y ENFOQUES PEDAGOGICOS QUE ACTUALMENTE ESTAN IMPLEMENTADOS EN LAS INSTITUCIONES EDUCATIVAS OFICIALES DE ITAGUI, MEDIANTE LA IMPLEMENTACION DE ESTRATEGIAS Y PROCESOS DE APOYO A LA GESTION DE LA INNOVACION EDUCATIVA CON USO DE TECNOLOGIAS DIGITALES, EN LAS 24 INSTITUCIONES EDUCATIVAS OFICIALES DEL MUNICIPIO DE ITAGUI</t>
  </si>
  <si>
    <t>PRESTACION DE SERVICIOS PROFESIONALES DE UN MEDICO QUE SERVIRA DE APOYO A LAS ACTIVIDADES LLEVADAS A CABO EN LA CASA DE JUSTICIA, EL CENTRO DE ATENCION A VICTIMAS Y EL CAPI CENTRO DE ATENCION PENAL INTEGRAL DEL MUNICIPIO DE ITAGUI</t>
  </si>
  <si>
    <t>PRESTACION DE SERVICIOS DE APOYO A LA GESTION PARA POSIBILITAR LAS PRESENTACIONES ARTISTICAS Y CULTURALES DE LA SECRETARIA DE PARTICIPACION E INCLUSION SOCIAL, PARA EXALTAR LA LABOR DE LAS MUJERES Y DE LA POBLACION ETNICA DEL MUNICIPIO DE ITAGUI</t>
  </si>
  <si>
    <t>PRESTACION DE SERVICIOS PROFESIONALES PARA APOYAR LOS PROCESOS DE LA AUDITORIA INTERNA EL CONTROL Y EL SEGUIMIENTO A LA GESTION DE LA ADMINISTRACION MUNICIPAL A TRAVES DE LA OFICINA DE CONTROL INTERNO DE GESTION DEL MUNICIPIO DE ITAGUI</t>
  </si>
  <si>
    <t>PRESTACION DE SERVICIOS DE APOYO A LA GESTION PARA FORTALECER LA IMAGEN INSTITUCIONAL DE LA ALCALDIA DE ITAGUI EN TODO LO RELACIONADO CON LA DIVULGACION DE SU OFERTA DE SERVICIOS A TRAVES DE CANALES DE COMUNICCAION INTERNA Y EXTERNA</t>
  </si>
  <si>
    <t>PRESTACION DE SERVICIOS PROFESIONALES DE UN COMUNICADOR PERIODISTA, PARA LA CREACION, ELABORACION Y PRODUCCION DE TODO EL MATERIAL AUDIOVISUAL DE LA OFICINA ASESORA DE COMUNICACIONES Y DE LA ADMINISTRACION MUNICIPAL, PARA SER DIFUNDIDOS EN LOS DIFERENTES MEDIOS DE COMUNICACION, (PROGRAMAS DE TV, REDES SOCIALES, PANTALLAS DIGITALES, ENTRE OTROS)</t>
  </si>
  <si>
    <t>PRESTACION DE SERVICIOS PROFESIONALES DE UN COMUNICADOR SOCIAL-PERIODISTA COMO APOYO A LA SECRETARIA DE GOBIERNO PARA LA DIFUSION DE INFORMACION NOTICIOSA EN DIFERENTES MEDIOS DE COMUNICACIÓN, SOBRE TEMAS DE SEGURIDAD, CONVIVENCIA Y ORDEN PUBLICO DEL MUNICIPIO DE ITAGUI</t>
  </si>
  <si>
    <t>PRESTACION DE SERVICIOS  DE APOYO A LA GESTION PARA LA EJECUCION DEL "PROYECTO DANZA PARA TODOS" EN EL MARCO DE LA CONVOCATORIA 2018 PARA COFINANCIACION DE DOCENTES SUSCRITO CON EL INSTITUTO DE CULTURA Y PATRIMONIO DE ANTIOQUIA (ICPA)</t>
  </si>
  <si>
    <t>PRESTACION DE SERVICIOS DE APOYO A LA GESTION DE FORMA INTEGRAL EN LA ADMINISTRACION Y ORGANIZACIÓN DEL ARCHIVO DE EXPEDIENTES LABORALES DE LOS DOCENTES Y DIRECTIVOS DOCENTES, EN LOS ARCHIVOS DE GESTION Y MANEJO DE CORRESPONDENCI DE LA SECRETARIA DE EDUCACION</t>
  </si>
  <si>
    <t>PRESTAR SERVICIOS PROFESIONALES PARA EL APOYO PEDAGOGICO A LOS ESTUDIANTES EN CONDICION DE DISCAPACIDAD Y CON CAPACIDADES O CON TALENTOS EXCEPCIONALES, POR MEDIO DEL GRUPO INTERDISCIPLINARIO "UNIDAD DE ATENCION INTEGRAL UAI" CON ENFASIS EN PEDAGOGIA Y ESTRATEGIAS DE PERMANENCIA, PARA LAS 24 INSTITUCIONES EDUCATIVAS OFICIALES DEL MUNICIPIO E ITAGUI, REPORTADOS EN LA MATRICULA DEL AÑO 2018</t>
  </si>
  <si>
    <t>PRESTACION DE SERVICIOS PROFESIONALES PARA LA GESTION INTEGRAL DE LA SECRETARIA DE SALUD EN EL DESARROLLO DEL PROGRAMA SALUD Y AMBITO LABORAL</t>
  </si>
  <si>
    <t>PRESTACION DE SERVICIOS DE APOYO A LA GESTION PARA EJECUTAR Y APOYAR LAS ACTIVIDADES DE INSPECCION , VIGILANCIA A LOS FACTORES DE RIESGOS EN SALUS ASOCIADOS AL CONSUMO DE LOS DIFERENTES SUJETOS DE CONTROL EN LOS ESTABLECIMIENTOS ABIERTOS AL PUBLICO EN LA COMUNA DOS DEL MUNICIPIO DE ITAGUI</t>
  </si>
  <si>
    <t>PRESTACION DE SERVICIOS PROFESIONALES PARA REALIZAR LA AUDITORIA DE SEGUIMIENTO AL SISTEMA DE GESTION CECALIDAD BAJO LAS NORMAS NTCGP:1000:2009 Y LA ISO 9001:2015, EN EL MUNICIPIO DE ITAGUI</t>
  </si>
  <si>
    <t>PRESTACION DE SERVICIOS PROFESIONALES PARA REALIZAR AUDITORIA, SEGUIMIENTO Y RENOVACION DEL SISTEMA DE GESTION DE CALIDAD (S.G.C.) EN VEINTIDOS (22) INSTITUCIONES EDUCATIVAS OFICIALES DEL MUNICIPIO DE ITAGUI CON LOS REQUISITOS DE LA NORMA TECNICA COLOMBIANA ISO 9001:20018 E ISO 9001:2015</t>
  </si>
  <si>
    <t>PRESTACION DE SERVICIOS PROFESIONALES, PARA  DESARROLLAR ESTRATEGIAS QUE PROMUEVAN DERECHOS CON ACCIONES AFIRMATIVAS DIRIGIDAS A DIFERENTES GRUPOS POBLACIONALES DEL MUNICIPIO DE ITAGUI</t>
  </si>
  <si>
    <t>PRESTACION DE SERVICIOS PROFESIONALES PARA POSIBILITAR EL DESARROLLO HUMANO Y SOCIAL DE QUINCE (15) PERSONAS EN CONDICION DE DISCAPACIDAD  COGNITIVA Y SINDROME DE DOWN, CON EL FIN DE PROMOVER MEJORES OPORTUNIDADES</t>
  </si>
  <si>
    <t>PRESTACION DE SERVICIOS PROFESIONALES PARA LA GESTION DE LA SECRETARIA DE SALUD Y PROTECCION SOCIAL DE MANERA ESPECIFICA EN EL APOYO A LOS PROCESOS DE AUDITORIA MEDICA A LA PRESTACION DE SEVICIOS DE SALUD</t>
  </si>
  <si>
    <t>PRESTACION DE SERVICIOS PROFESIONALES PARA REALIZAR EXAMENES MEDICOS PRE-OCUPACIONALES O DE PRE-INGRESO, EVALUACIONES MEDICAS OCUPACIONALES PERIODICAS, EVALUCIONES MEDICAS POS-OCUPACIONALES O DE  EGRESO Y LAS EVALUACIONES OS INCAPACIDAD O POR REINTEGRO EN CUMPLIMIENTO A LA RESOLUCION 2346 DE 2007 DEL MINISTERIO DE LA PROTECCION SOCIAL, VIGENCIA 2018</t>
  </si>
  <si>
    <t>PRESTACION DE SERVICIOS PROFESIONALES EN ACTIVIDADES PROPIAS DE VERIFICACION Y SUSTANCIACION A LOS ESTADOS DE CUENTA DE LOS DERECHOS DE SEÑALIZACION Y SISTEMATIZACION GENERADOS A LOS VEHICULOS MATRICULADOS EN LA SECRETARIA DE MOVILIDAD DEL MUNICIPIO DE ITAGUI</t>
  </si>
  <si>
    <t>PRESTACION DE SERVICIOS PROFESIONALES DE UN ABOGADO PARA EL ACOMPAÑAMIENTO Y APOYO A LA SECRETARIA DE GOBIERNO DEL MUNICIPIO DE ITAGUI</t>
  </si>
  <si>
    <t>PRESTACION DE SERVICIOS DE APOYO A LA GESTION, POR PARTE DE LA DEFENSA CIVIL PARA REALIZAR EL ACOMPAÑAMIENTO COMUNITARIO A EVENTOS, CAPACITACIONES EN MATERIA DE REDUCCION, MITIGACION Y CONOCIMIENTO DEL RIESGO, ACTIVIDADES MASIVAS QUE CONSIDERE EL CONSEJO MUNICIPAL DE GESTION DEL RIESGO DEL MUNICIPIO DE ITAGUI</t>
  </si>
  <si>
    <t>PRESTACION DE SERVICIOS DE APOYO A LA GESTION PARA REALIZAR ACTIVIDADES DEL PLAN DE BIENESTAR DOCENTE DE LA SECRETARIA DE EDUCACION Y CULTURA DEL MUNICIPIO DE ITAGUI</t>
  </si>
  <si>
    <t>PRESTACION DE SERVICIOS DE APOYO A LA GESTION EN ACTIVIDADES OPERATIVAS Y ADMINISTRATIVAS PROPIAS DEL SISTEMA DE GESTION FISCAL DE LA SECRETARIA DE HACIENDA</t>
  </si>
  <si>
    <t>PRESTACION DE SERVICIOS PROFESIONALES DE ASESORIA, ACOMPAÑAMIENTO Y APOYO JURIDICO EN LOS PROCESOS, PROGRAMAS Y PROYECTOS DESARROLLADOS POR LA SECRETARIA DE INFRAESTRUCTURA</t>
  </si>
  <si>
    <t>PRESTACION DE SERVICIOS DE APOYO A LA GESTION COMO AUXILIAR DE CAMPO O GUARDABOSQUES PARA LA VIGILANCIA Y CONTROL PERIODICO DE LA SAREAS DE RESERVA EN EL MUNICIPIO DE  ITAGUI</t>
  </si>
  <si>
    <t>PRESTACION DE SERVICIOS DE COMUNICACIONINMEDIATA EN PLANES IDEN, PAR LAS SECRETARIAS DEL MUNICIPIO DE ITAGUI</t>
  </si>
  <si>
    <t>PRESTACION DE SERVICIOS PROFESIONALES PARA LA RENOVACION DEL CERTIFICADO DE RESPONSABILIDAD SOCIAL EMPRESARIAL EN EL MUNICIPIO DE ITAGUI</t>
  </si>
  <si>
    <t>ADQUIRIR HERRAMIENTA TECNOLOGICA "ACTAS Y COMPROMISOS" PARA LA ELABORACION, MONITOREO, CONTROL Y GESTION DE LAS ACTAS DERIVADAS DEL PROCESO DE CONTROL INTERNO DE GESTION EN EL MUNICIPIO DE ITAGUI</t>
  </si>
  <si>
    <t>PRESTACION DE SERVICIOS DE APOYO A LA GESTION PARA REALIZAR ACTIVIDADES LOGISTICAS Y ASISTENCIALES DE MANERA INTEGRAL Y PROVISIONAL EN LAS NECESIDADES BASICAS DE NIÑOS, NIÑAS Y ADOLESCENTES QUE SE ENCUENTREN EN SITUACION DE RIESGO Y/O VULNERABILIDAD Y QUE SEAN REMITIDOS POR LAS COMISARIAS DE FAMILIA E INSPECTORES ED PERMANECIA DEL MUNICIPIO DE ITAGUI</t>
  </si>
  <si>
    <t>PRESTACION DE SERVICIOS PROFESIONALES EN ACOMPAÑAMIENTO Y ASESORIA PARA EL SEGUIMIENTO, ANALISIS Y EVALUACION DEL DESEMPEÑO DE ACTIVIDADES CRITICAS DEL PROCESO DE ADQUISICIONES DE LA ENTIDAD, DENTRO DEL MARCO DE GESTION DELA CALIDAD</t>
  </si>
  <si>
    <t>PRESTACION DE SERVICIOS PROFESIONALES PARA APOYAR LA ARTICULACION DEL NUEVO MODELO INTEGRADO DE PLANEACION Y GESTIONMIPG CON EL SISTEMA DE CONTROL INTERNO EN EL MUNICIPIO DE ITAGUI, SEGÚN EL DECRETO 1499 DE 2017</t>
  </si>
  <si>
    <t>PRESTACION DE SERVICIOS DE APOYO A LA GESTION PARA BRINDAR LOS SERVICIOS EXEQUIALES SEGÚN ESPECIFICACIONES TECNICAS PARA CADAVERES DE PERSONAS DE ESCASOS RECURSOS ECONOMICOS Y PARA CADAVERES SIN IDENTIFICACION (N.N.)</t>
  </si>
  <si>
    <t>PRESTACION DE SERVICIOS PROFESIONALES PARA LA ASESORIA Y SEGUIMIENTO DE LA EJECUCION DEL FONSET (FONDOS TERRITORIALES DE SEGURIDAD Y CONVIVENCIA CIUDADANA)</t>
  </si>
  <si>
    <t>PRESTACION DE SERVICIOS PROFESIONALES PARA DESARROLLAR ACTIVIDADES SOCIO-OCUPACIONALES Y MANTENIMIENTO DE HABILIDADES PEDAGOGICAS PARA LA POBLACION CON DISCAPACIDAD SEVERA, NO INTEGRABLE AL AULA REGULAR</t>
  </si>
  <si>
    <t>PRESTACION DE SERVICIOS PROFESIONALES DE ACOMPAÑAMIENTO, ASESORIA Y CAPACITACION A LOS MIEMBROS DE LA POLICIA ADSCRITOS AL COMNADO DEL MUNICIPIO DE ITAGUI</t>
  </si>
  <si>
    <t>PRESTACION DE SERVICIOS PROFESIONALES  DE UN COMUNICADOR SOCIAL COMO APOYO A LA OFICINA ASESORA DE COMUNICACIONES PARA LA DIFUSION DE INFORMACION Y CREACION DE CONTENIDOS AUDIOVISUALES DE LAS ACCIONES DE GOBIERNO DEL MUNICIPIO DE ITAGUI EN DIFERENTES MEDIOS DE COMUNICACION</t>
  </si>
  <si>
    <t>PRESTACION DE SERVICIOS PROFESIONALES PARA ASESORAR, ACOMPAÑAR, REALIZAR ENTREVISTAS Y EJECUTAR ESTRATEGIAS EN EL AREA DE COMUNICACIONES, QUE PERMITAN VISUALIZAR LAS ACCIONES REALIZADAS POR LA SECRETARIA DE EDUCACION Y CULTURA EN LAS 24BINSTITUCIONES EDUCATIVAS OFICIALES DEL MUNICIPIO DE ITAGUI ANTE LA COMUNIDAD EN GENERAL</t>
  </si>
  <si>
    <t>PRESTACION DE SERVICIOS PROFESIONALES COMO ABOGADO PARA APOYO JURIDICO A LA OFICINA DE CONTROL INTERNO DE GESTION DEL MUNICIPIO DE ITAGUI EN LA EVALUACION Y SEGUIMIENTO A LOS PROCESOS Y PROCEDIMIENTOS Y ASUNTOS PROPIOS DE LA OFICINA</t>
  </si>
  <si>
    <t>PRESTACION DE SERVICIOS PROFESIONALES EN ASESORIA Y ACOMPAÑAMIENTO A LAS ACTIVIDADES PROPIAS DE SUSTANCIACION, TRAMITE Y PROYECCION DE ACTUACIONES EN GENERAL, EN LOS PROCESOS SEGUIDOS POR LA SUBSECRETARIA DE GESTION DE RENTAS Y LA OFICINA DE FISCALIZACION, CONTROL Y COBRO PERSUASIVO DEL MUNICIPIO DE ITAGUI</t>
  </si>
  <si>
    <t>PRESTACION DE SERVICIOS PROFESIONALES EN ACOMPAÑAMIENTO, ASESORIA Y SEGUIMIENTO A LA GESTION JURIDICA IMPLICITA EN LOS ACTOS DE DELEGACION DE FUNCIONES Y COMPETENCIAS, DESCONCENTRACION, CONTRATACION Y DECISIONES ADMINISTRATIVAS DE LA ENTIDAD Y APOYO JURIDICO EN ACTUACIONES REQUERIDAS PARA ELLO</t>
  </si>
  <si>
    <t>PRESTACION DE SERVICIOS PARA LA ATENCION, ALIMENTACION Y ALOJAMIENTO DE LOS ANIMALESS DOMESTICOS QUE INGRESAN AL PROGRAMA DE BIENESTAR ANIMAL</t>
  </si>
  <si>
    <t>PRESTACIÓN DE SERVICIO PÚBLICO E INTEGRAL DEL RIESGO CONTRA INCENDIO, ATENCIÓN Y PREVENCIÓN DE EXPLOSIONES, DERRUMBES, INUNDACIONES, DESLIZAMIENTOS Y DEMÁS CALAMIDADES CONEXAS QUE SE PRESENTEN EN EL MUNICIPIO DE ITAGÜÍ</t>
  </si>
  <si>
    <t>PRESTACION DE SERVICIOS PROFESIONALES EN EL ACOMPAÑAMIENTO Y SOSTENIBILIDAD DEL SISTEMA DE GESTION DE LA CALIDAD, ADEMAS DEL MANEJO ESTADISTICO DE LA INFORMACION SUMINISTRADA POR PARTE DE LA SECRETARIA DE EDUCACION Y CULTURA DEL MUNICIPIO DE ITAGUI</t>
  </si>
  <si>
    <t>PRESTACION DE SERVICIOS PROFESIONALES PARA EL FORTALECIMIENTO DE LOS PROGRAMAS DE HABILIDADES PEDAGOGICAS, BILINGUISMO, METODOLOGIA INTEGRAL DE FORMACION, FERIA DE LA CIENCIA, REDES PEDAGOGICAS, ROBOTICA, CONVIVENCIA ESCOLAR Y PROYECTO DE VIDA EN LAS IMSTITUCIONES EDUCATIVAS OFICIALES DEL MUNICIPIO DE ITAGUI</t>
  </si>
  <si>
    <t>ARRENDAMIENTO DE UN INMUEBLE UBICADO EN LA CALLE 48 N° 51 -34, EL CUAL CONSTA DE UN AULA MULTIPLE CON UN AREA 125M2, UNA SALA DE REUNIONES DE 23 M2, CONECTIVIDAD DE 30MB, SERVICIOS PUBLICOS CONECTADOS Y AL DIA PARA GARANTIZAR EL FUNCIONAMIENTO DE CITY LA "LABORATORIO DE CUIDAD" DEL PLAN DIGITAL TESO</t>
  </si>
  <si>
    <t>PRESTACIÓN DE SERVICIOS PROFESIONALES DE ASESORÍA JURIDICA Y FINANCIERA PARA EL ESTUDIO DE TÍTULOS, ANÁLISIS E INSTRUMENTACIÓN, LIQUIDACIÓN, SEGUIMIENTO FINANCIERO Y CONTABLE, COBRO PERSUASIVO Y DEMÁS ACTIVIDADES CONEXAS A LOS CRÉDITOS CONCEDIDOS POR EL FONDO ROTATORIO DE VIVIENDA DE LOS SERVIDORES PÚBLICOS DEL MUNICIPIO DE ITAGUÍ, ASÍ COMO EL EJERCICIO DE LA REPRESENTACIÓN JUDICIAL DE LA ENTIDAD TERRITORIAL EN LOS PROCESOS JUDICIALES RELACIONADOS CON LA ACTIVIDAD DEL MISMO</t>
  </si>
  <si>
    <t>PRESTACION DE SERVICIOS PROFESIONALES DE ASESORIA, ACOMPAÑAMIENTO Y APOYO COMO INGENIERO CIVIL EN LOS PROCESOS, PROGRAMAS Y PROYECTOS DESARROLLADOS POR LA SECRETARIA DE INFRAESTRUCTURA</t>
  </si>
  <si>
    <t>PRESTACION DE SERVICIOS PROFESIONALES PARA LA ATENCION CORECTIVA Y PREVENTIVA INCLUYENDO REFACCIONES PARA LOS ASCENSORES MARCA SCHINDLER-ANDINO DEL MUNICIPIO DE ITAGUI</t>
  </si>
  <si>
    <t>DESARROLLAR LOS PROGRAMAS Y ACTIVIDADES DE INTERES PUBLICO PARA LA PROMOCION, EL FOMENTO Y LA FORMACION INTEGRAL DE NIÑOS, NIÑAS Y JOVENES ADOLESCENTES EN EDADES ENTRE LOS 5 A 17 AÑOS DEL MUNICIPIO DE ITAGUI, COMO BENEFICIARIOS DE LAS ESCUELAS SOCIO DEPORTIVAS DEL REAL MADRID EN CONVENIO SUSCRITO CON LA FUNDACION CONCIVICA</t>
  </si>
  <si>
    <t>CONTRATO DE PRESTACIÓN DE SERVICIOS PARA EL POSICIONAMIENTO DE IMAGEN INSTITUCIONAL CON EL EQUIPO PROFESIONAL LEONES FUTBOL CLUB S.A. DEL MUNICIPIO DE ITAGÜÍ</t>
  </si>
  <si>
    <t>PRESTACION DE SERVICIOS DE APOYO A LA GESTION PARA EL DESARROLLO DE LAS LABORES ADMINISTRATIVAS Y OPERATIVAS EN LA OFICINA DE CONTROL INTERNO DE GESTION, EN EL AVANCE DEL NUEVO MODELO INTEGRADO DE PLANEACION Y GESTION DEL MUNICIPIO DE ITAGUI</t>
  </si>
  <si>
    <t>PRESTACION DE SERVICIOS PROFESIONALES DE ASESORIA Y ACOMPAÑAMIENTO A LOS PROCESOS DE PREPARACION, REVISION, ANALISIS Y PRESENTACION DE INFORMACION CONTABLE, TRIBUTARIA Y PRESUPUESTAL DEL MUNICIPIO DE ITAGUI</t>
  </si>
  <si>
    <t>PRESTACIÓN DE SERVICIOS PROFESIONALES Y DE APOYO A LA GESTIÓN EN EL PROCESO DE SUPERVISION DEL CONTRATO DE CONCESION 250-OAJ-2006, REALIZADA POR LA SECRETARIA DE MOVILIDAD DEL MUNICIPIO DE ITAGÜÍ Y ACOMPAÑAMIENTO Y ASESORÍA JURÍDICA ESPECIALIZADA A LA ADMINISTRACIÓN MUNICIPAL EN LO RELACIONADO CON EL SERVICIO PÚBLICO DOMICILIARIO DE ASEO EN EL MUNICIPIO DE ITAGÜÍ</t>
  </si>
  <si>
    <t>PRESTACION DE SERVICIOS DE APOYO A LA GESTION, PARA LA ATENCION INTEGRAL, EL RECONOCIMIENTO Y LA PROTECCION A LOS NIÑOS Y NIÑAS DE (2) A CINCO (5) AÑOS DEL MUNICIPIO DE ITAGUI, EN EL MARCO DE LA LEY 1804 DEL 2 DE AGOSTO DE 2016 "POR LO CUAL SE ESTABLECE LA POLITICA DEL ESTADOS PARA EL DESARROLLO INTEGRAL DE LA PRIMERA INFANCIA DE CERO A SIEMPRE Y SE DICTAN OTRAS DISPOSICIONES</t>
  </si>
  <si>
    <t>PRESTACION DE SERVICIOS DE APOYO A LA GESTION PARA LAS PRESENTACIONES ARTISTICAS MENSUALES DEL EVENTO AÑORANZAS, EN ENCUENTROS CULTURALES, PARA EXALTAR LA POBLACION ADULTA MAYOR DEL MUNICIPIO DE ITAGUI</t>
  </si>
  <si>
    <t>ADQUISICION DE UN (1) CERTIFICADO DIGITAL SSL SECURE SITE,, UN (1) CERTIFICADO DIGITAL SSL SECURE SITE PRO CON EV (SECURE SOCKETS LAYER), UNA (1) FIRMA DIGITAL EN DISPOSITIVO CRIPTOGRAFICO (USB) O EN DISIPOSITIVO CRIPTOGRAFICO EN TOKEN VIRTUAL Y LA RENOVACION SERVICIO DE SOPORTE Y MANTENIMIENTO ESPECIALIZADO SOBRE EL COMPONENTE DE FIRMA Y ESTAMPA PARA EL MUNICIPIO DE ITAGUI</t>
  </si>
  <si>
    <t>PRESTACION DE SERVICIOS PROFESIONALES DE ASESORIA Y APOYO PARA LA IMPLEMENTACION DE LA POLITICA DE PREVENCION DEL DAÑO ANTIJURIDICO EN EL MUNICIPIO DE ITAGUI, ASESORIA AL COMITÉ DE CONCILIACION DE LA ENTIDAD Y REPRESENTACION JUDICIAL EN LOS PROCESOS ADELANTADOS EN LAS ALTAS CORTES EN LA CIUDAD DE BOGOTA</t>
  </si>
  <si>
    <t>PRESTACION DE SERVICIOS PROFESIONALES PARA EJECUTAR ESTRATEGIAS DE COMUNICACIÓN QUE CONTRIBUYAN A LA VISIBILIZACION DE LAS ACCIONES REALIZADAS POR LA SECRETARIA DE EDUCACION Y CULTURA EN LAS 24 INSTITUCIONES EDUCATIVAS OFICIALES DEL MUNICIPIODE ITAGUI ANTE LA COMUNIDAD EN GENERAL</t>
  </si>
  <si>
    <t>PRESTACION DE SERVICIOS DE APOYO A LA GESTION COMO TECNICO COORDINADOR DE GUARDABOSQUES PARA LA EJECUCION DE ACCIONES ENMARCADAS EN LOS PLANES DE MANEJO DE LAS AREAS DE RESERVA EN EL NUNICIPIO DE ITAGUI</t>
  </si>
  <si>
    <t>PRESTACIÓN DE SERVICIOS DE APOYO A LA GESTIÓN PARA REALIZAR ACTIVIDADES LOGÍSTICAS Y ASISTENCIALES AL MUNICIPIO DE ITAGÜÍ</t>
  </si>
  <si>
    <t>PRESTACION DE SERVICIOS PROFESIONALES DE ABOGADA ESPECIALIZADA Y DE RECONOCIDA IDONEIDAD EN LOS TEMAS DE LA ADMINISTRACION PUBLICA, PARA BRINDAR ASESORIA EN EL AREA DE TALENTO HUMANO A LA ADMINISTRACION MUNCIPAL DE ITAGUI</t>
  </si>
  <si>
    <t>MR CONSULTORES Y ASESORES S.A.S, OBJETO:  PRESTAR LOS SERVICIOS PROFESIONALES PARA APOYAR A LA SECRETARIA DE HACIENDA DEL MUNICIPIO DE ITAGUI EN LOS PROCESOS DE VERIFICACION Y VALIDACION DE REGISTRO Y GENERACION DE INFORMACION FINANCIERA, CONTABLE Y PRESUPUESTAL, EN LOS SISTEMAS DE INFORMACION DEL MUNICIPIO. GARANTIZANDO LA OBTENCION Y REMISION DE INFORMACION CON EL MAYOR GRADO POSIBLE DE VERACIDAD, CONSISTENCIA Y OPORTUNIDAD. DE LA MISMA FORMA, EFECTUAR LAS TAREAS DE ACTUALIZACION DE FUNCIONALIDADES DEL SITIO WEB TRANSACCIONAL (Portal pagos en línea), ASEGURANDO LA OPERATIVIDAD DEL MISMO, ACORDE CON LAS NECESIDADES Y REQUERIMIENTOS DE INFORMACION, VIABILIZADOS AL INTERIOR DE LA SECRETARIA DE HACIENDA</t>
  </si>
  <si>
    <t>PRESTACIÓN DE SERVICIOS PROFESIONALES DE ASESORÍA PARA LA IMPLEMENTACIÓN DEL PLAN ESTRATÉGICO DE LAS TECNOLOGÍAS DE LA INFORMACIÓN “PETI"</t>
  </si>
  <si>
    <t>PRESTACION DE LOS SERVICIOS PROFESIONALES DE CALIFICACION DEL RIESGO CREDITICIO DE LA CAPACIDAD DE PAGO DE CORTO Y LARGO PLAZO DEL MUNICIPIO DE ITAGUI (DENOMINADA TECNICAMENTE CALIFICACION NACIONAL DE LARGO Y CORTO PLAZO PARA SUS PASIVOS FINANCIEROS)</t>
  </si>
  <si>
    <t xml:space="preserve"> PRESTAR SOPORTE TÉCNICO A LA INFRAESTRUCTURA TECNOLÓGICA, EQUIPOS INFORMÁTICOS, REDES DE TELECOMUNICACIONES, RED ELÉCTRICA DE TECNOLOGÍA DE LA INFORMACIÓN, ATENCIÓN DE INCIDENTES EN SERVIDORES XS, EN LAS 37 SEDES DE LAS 24 INSTITUCIONES EDUCATIVAS OFICIALES DEL MUNICIPIO DE ITAGÜÍ, A TRAVÉS DEL SERVICIO INTEGRAL DE MESA DE SERVICIOS EN LA MODALIDAD DE OUTSOURCING POR MEDIO DE LA CUAL SE CANALIZARÁN TODAS LAS SOLICITUDES</t>
  </si>
  <si>
    <t>PRESTACIÓN DE SERVICIOS PROFESIONALES DE UN COMUNICADOR SOCIAL COMO APOYO A LA OFICINA ASESORA DE COMUNICACIONES PARA LA DIFUSIÓN DE INFORMACIÓN DE LAS ACCIONES DE GOBIERNO DEL MUNICIPIO DE ITAGÜÍ EN DIFERENTES MEDIOS DE COMUNICACIÓN</t>
  </si>
  <si>
    <t>PRESTACIÓN DE SERVICIOS PROFESIONALES DE INGENIERÍA ESPECIALIZADA PARA EL MANTENIMIENTO, VIGENCIA TECNOLÓGICA Y SOPORTE DE LA INFRAESTRUCTURA ADECUADA PARA LA APLICACIÓN GESTIÓN TRANSPARENTE, SIPLAN, DESARROLLO  Y MANTENIMIENTO DEL MÓDULO DE PROCESOS JUDICIALES</t>
  </si>
  <si>
    <t xml:space="preserve">PRESTACIÓN DE SERVICIOS DE APOYO A LA GESTIÓN COMO TÉCNICO COORDINADOR DE GUARDABOSQUES PARA LA EJECUCIÓN DE ACCIONES ENMARCADAS EN LOS PLANES DE MANEJO DE LAS ÁREAS DE RESERVA EN EL MUNICIPIO DE ITAGÜÍ. </t>
  </si>
  <si>
    <t>PRESTACIÓN DE SERVICIOS  DE APOYO A LA GESTIÓN PARA IMPLEMENTAR DESARROLLAR Y EJECUTAR LAS ACTIVIDADES DEL PROGRAMA DE BIENESTAR LABORAL ENMARCADOS EN EL DECRETO N° 1185 DE OCTUBRE 2013 Y DECRETO 404 DEL 04 MAYO DE 2017 (alcaldía de Itagüí). VIGENCIA 2018</t>
  </si>
  <si>
    <t>PRESTACIÓN DE SERVICIOS PROFESIONALES PARA DESARROLLAR ACTIVIDADES SOCIO-OCUPACIONALES Y DE MANTENIMIENTO DE HABILIDADES PEDAGÓGICAS PARA LA POBLACIÓN CON DISCAPACIDAD SEVERA, NO INTEGRABLE AL AULA REGULAR</t>
  </si>
  <si>
    <t>ARRENDAMIENTO PARA SEDE ADMINISTRATIVA DE  LA SOCIEDAD LEONES FUTBOL CLUB S.A. IDENTIFICADA CON EL NIT. N° 800015819-2.  LA SEDE LOCATIVA QUE SE ENCUENTRA EN EL PRIMER PISO DE LAS INSTALACIONES DEL ESTADIO METROPOLITANO CIUDAD ITAGÜÍ, EL CUAL SE ENCUENTRA UBICADO EN LA DIRECCIÓN CALLE 36  N° 59-69 INT. 187, DEL MUNICIPIO DE ITAGÜÍ, CON UN ÁREA TOTAL DE 511.7 MT2, DISCRIMINADOS ASÍ: UNA (1) OFICINA PARA EL  CUERPO TÉCNICO, CON UN ÁREA DE 54.6 MT2, DOS (2) OFICINAS MÁS RECEPCIÓN CON UN ÁREA DE 253.51 MT2 Y  UN ÁREA DE 202.96 MT2 PARA EL GIMNASIO Y CONSULTORIOS MÉDICOS PARA USO EXCLUSIVO DEL CLUB LEONES FUTBOL CLUB S.A.</t>
  </si>
  <si>
    <t>ARRENDAMIENTO DE UN LOTE UBICADO EN LA CIUDAD ITAGUI, DIRECCION CALLE 26 N° 41 -45, ZONA INDUSTRIAL N° 3, CON UN AREA DE 12.000 M2, CABIDA Y LINDEROS CONTENIDOS EN LA ESCRITURA PUBLICA N° 3851 DEL 4 DE AGOSTO DE 1989, OTORGADA EN LA NOTARIA TERCERA DE MEDELLIN, LOTE IDENTIFICADO VON LA MATRICULA INMOBILIARIA N° 001-535269. FICHA PREDIAL N° 12480730</t>
  </si>
  <si>
    <t>CONSULTORÍA PARA DESARROLLAR ACTIVIDADES TÉCNICAS ADMINISTRATIVAS, LEGAL Y FINANCIERA A LOS PROGRAMAS SOCIALES DE SEGURIDAD ALIMENTARIA Y NUTRICIONAL Y DESARROLLO DE ACTIVIDADES DEL COMPONENTE PEDAGÓGICO DEL PAE DEL MUNICIPIO DE ITAGUI EN EL AÑO 2018</t>
  </si>
  <si>
    <t>OPERACIÓN LOGISTICA PARA EL DESARROLLO DE LOS PROGRAMAS SOCIALES DE SEGURIDAD ALIMENTARIA Y NUTRICIONAL DEL MUNCIPIO DE ITAGUI EN EL AÑO 2018</t>
  </si>
  <si>
    <t>EJECUTAR EL PROYECTO:"ADULTOS MAYORES CON RITMO VITAL", EN CUMPLIMIENTO DEL EJE ESTRATEGICO 3 BIEN-ESTAR ENVEJECIMIENTO ACTIVO, DE LA POLITICA PUBLICA DE ENVEJECIMIENTO Y VEJEZ DEL MUNICIPIO DE ITAGUI</t>
  </si>
  <si>
    <t>IMPULSAR PROGRAMAS Y ACTIVIDADES ARTISTICO-CULTURALES DE INTERES PUBLICO DE ACUERDO CON EL PLAN DE DESARROLLO 2016-2019 "ITAGUI AVNAZA CON EQUIDAD PARA TODOS" A TRAVES DE LA EJECUCION DE ACCIONES ESTRATEGICAS D ELA SECRETARIA DE EDUCACION Y CULTURA PARA PROMOVER DERECHOS CULTURALES</t>
  </si>
  <si>
    <t>EJECUTAR LOS PROGRAMAS Y PROYECTOS DE ACUERDO A LAS POLITICAS PUBLICAS DEL DEPORTE, ENMARCADOS EN EL MODELO DE GESTION DEPORTIVO Y RECREATIVO DEL MUNICIPIO DE ITAGUI EN EL AÑO 2018</t>
  </si>
  <si>
    <t>$ 19.986.468 SIN EROGACION PRESUPUESTAL POR PARTE DEL MUNICIPIO</t>
  </si>
  <si>
    <t>$ 1.800.000 SIN EROGACION PRESUPUESTAL POR PARTE DEL MUNICIPIO</t>
  </si>
  <si>
    <t>$ 4.044.720 SIN EROGACION PRESUPUESTAL POR PARTE DEL MUNICIPIO</t>
  </si>
  <si>
    <t>ANULADO</t>
  </si>
  <si>
    <t>262.500.000</t>
  </si>
  <si>
    <t>$ 5.440.048 SIN EROGACION PRESUPUESTAL POR PARTE DEL MUNICIPIO</t>
  </si>
  <si>
    <t>$ 6.062.500 SIN EROGACION PRESUPUESTAL POR PARTE DEL MUNICIPIO</t>
  </si>
  <si>
    <t>12 MESES</t>
  </si>
  <si>
    <t>6 MESES</t>
  </si>
  <si>
    <t>5 MESES</t>
  </si>
  <si>
    <t>30 DÍAS</t>
  </si>
  <si>
    <t>22 DIAS Y 5 MESES</t>
  </si>
  <si>
    <t>11 MESES</t>
  </si>
  <si>
    <t>17 DIAS Y 11 MESES</t>
  </si>
  <si>
    <t>10 MESES</t>
  </si>
  <si>
    <t>10 MESES Y 15 DÍAS</t>
  </si>
  <si>
    <t>9 MESES</t>
  </si>
  <si>
    <t>10.5 MESES</t>
  </si>
  <si>
    <t>340 DÍAS</t>
  </si>
  <si>
    <t>315 DIAS</t>
  </si>
  <si>
    <t xml:space="preserve">10 MESES Y 15 DIAS </t>
  </si>
  <si>
    <t>8 MESES</t>
  </si>
  <si>
    <t>4 MESES</t>
  </si>
  <si>
    <t>2 MESES</t>
  </si>
  <si>
    <t>1 MES</t>
  </si>
  <si>
    <t>10 MESES Y 20 DIAS</t>
  </si>
  <si>
    <t>3 MESES</t>
  </si>
  <si>
    <t>5 MESES Y 22 DIAS</t>
  </si>
  <si>
    <t>10 MESES Y 7 DIAS</t>
  </si>
  <si>
    <t>30 DIAS HABILES</t>
  </si>
  <si>
    <t xml:space="preserve">11 MESES </t>
  </si>
  <si>
    <t>4 SEMANAS</t>
  </si>
  <si>
    <t>7 MESES</t>
  </si>
  <si>
    <t>811017810-6</t>
  </si>
  <si>
    <t>900937335-9</t>
  </si>
  <si>
    <t>800148898-5</t>
  </si>
  <si>
    <t>811008404-0</t>
  </si>
  <si>
    <t>890980093-8</t>
  </si>
  <si>
    <t>13499033-2</t>
  </si>
  <si>
    <t>811015014-0</t>
  </si>
  <si>
    <t>32339412-4</t>
  </si>
  <si>
    <t>32544713-4</t>
  </si>
  <si>
    <t>900295212-5</t>
  </si>
  <si>
    <t>3661890-2</t>
  </si>
  <si>
    <t>71630120-7</t>
  </si>
  <si>
    <t>890923500-1</t>
  </si>
  <si>
    <t>32329773-3</t>
  </si>
  <si>
    <t>21653352-6</t>
  </si>
  <si>
    <t>43827777-0</t>
  </si>
  <si>
    <t>42760462-2</t>
  </si>
  <si>
    <t>3352817-1</t>
  </si>
  <si>
    <t>811039557-1     900315057-7</t>
  </si>
  <si>
    <t>900281591-0</t>
  </si>
  <si>
    <t>900473528-0</t>
  </si>
  <si>
    <t>900699634-4</t>
  </si>
  <si>
    <t>800171406-1</t>
  </si>
  <si>
    <t>1017199376-1</t>
  </si>
  <si>
    <t>71787338-1</t>
  </si>
  <si>
    <t>53084303-1</t>
  </si>
  <si>
    <t>32242092-2</t>
  </si>
  <si>
    <t>43496399-8</t>
  </si>
  <si>
    <t>900065751-7</t>
  </si>
  <si>
    <t>42756605-3</t>
  </si>
  <si>
    <t>43164933-7</t>
  </si>
  <si>
    <t>1036637173-2</t>
  </si>
  <si>
    <t>1116433021-5</t>
  </si>
  <si>
    <t>30231219-6</t>
  </si>
  <si>
    <t>1036669397-2</t>
  </si>
  <si>
    <t>1040748386-5</t>
  </si>
  <si>
    <t>43837374-9</t>
  </si>
  <si>
    <t>42994606-0</t>
  </si>
  <si>
    <t>43548215-6</t>
  </si>
  <si>
    <t>1017132533-3</t>
  </si>
  <si>
    <t>1036951564-4</t>
  </si>
  <si>
    <t>900076073-9</t>
  </si>
  <si>
    <t>21792837-1</t>
  </si>
  <si>
    <t>1036627501-2</t>
  </si>
  <si>
    <t>1036634821-3</t>
  </si>
  <si>
    <t>43169447-1</t>
  </si>
  <si>
    <t>1088271383-9</t>
  </si>
  <si>
    <t>8157599-3</t>
  </si>
  <si>
    <t>1040035833-6</t>
  </si>
  <si>
    <t>1036639972-1</t>
  </si>
  <si>
    <t>1128457431-9</t>
  </si>
  <si>
    <t>70099647-5</t>
  </si>
  <si>
    <t>43753811-4</t>
  </si>
  <si>
    <t>1036601398-7</t>
  </si>
  <si>
    <t>1037599445-0</t>
  </si>
  <si>
    <t>43184217-7</t>
  </si>
  <si>
    <t>32144826-1</t>
  </si>
  <si>
    <t>43621838-6</t>
  </si>
  <si>
    <t>43795503-0</t>
  </si>
  <si>
    <t>32354223-1</t>
  </si>
  <si>
    <t>42764935-2</t>
  </si>
  <si>
    <t>35696599-3</t>
  </si>
  <si>
    <t>1036637241-5</t>
  </si>
  <si>
    <t>1036658275-5</t>
  </si>
  <si>
    <t>900487594-8</t>
  </si>
  <si>
    <t>1090400079-6</t>
  </si>
  <si>
    <t>1040730888-1</t>
  </si>
  <si>
    <t>1036646380-9</t>
  </si>
  <si>
    <t>1036674951-3</t>
  </si>
  <si>
    <t>900209411-8</t>
  </si>
  <si>
    <t>1128405710-6</t>
  </si>
  <si>
    <t>900388112-7</t>
  </si>
  <si>
    <t>42762170-6</t>
  </si>
  <si>
    <t>1037620938-9</t>
  </si>
  <si>
    <t>900427606-1</t>
  </si>
  <si>
    <t>800217632-1</t>
  </si>
  <si>
    <t>19111056-8</t>
  </si>
  <si>
    <t>900155293-1</t>
  </si>
  <si>
    <t>811006904-2</t>
  </si>
  <si>
    <t>98530358-1</t>
  </si>
  <si>
    <t>70413758-1</t>
  </si>
  <si>
    <t>1036647262-2</t>
  </si>
  <si>
    <t>1036610663-2</t>
  </si>
  <si>
    <t>900337294-0</t>
  </si>
  <si>
    <t>900264963-5</t>
  </si>
  <si>
    <t>900229865-3</t>
  </si>
  <si>
    <t>800233345-8</t>
  </si>
  <si>
    <t>71219405-1</t>
  </si>
  <si>
    <t>42758572-8</t>
  </si>
  <si>
    <t>71665045-3</t>
  </si>
  <si>
    <t>1039457135-0</t>
  </si>
  <si>
    <t>1036654551-5</t>
  </si>
  <si>
    <t>900153645-1</t>
  </si>
  <si>
    <t>71654569-3</t>
  </si>
  <si>
    <t>890901389-5</t>
  </si>
  <si>
    <t>45693428-5</t>
  </si>
  <si>
    <t>900905715-7</t>
  </si>
  <si>
    <t>71606341-7</t>
  </si>
  <si>
    <t>1036641451-0</t>
  </si>
  <si>
    <t>1128427952-6</t>
  </si>
  <si>
    <t>71776803-6</t>
  </si>
  <si>
    <t>70562797-7</t>
  </si>
  <si>
    <t>811041984-1</t>
  </si>
  <si>
    <t>71731383-0</t>
  </si>
  <si>
    <t>1036639494-0</t>
  </si>
  <si>
    <t>860012336-1</t>
  </si>
  <si>
    <t>900196085-1</t>
  </si>
  <si>
    <t>900334977-9</t>
  </si>
  <si>
    <t>70099145-1</t>
  </si>
  <si>
    <t>900902524-3</t>
  </si>
  <si>
    <t>900583935-7</t>
  </si>
  <si>
    <t>1036608918-9</t>
  </si>
  <si>
    <t>811007497-0</t>
  </si>
  <si>
    <t>1053799241-1</t>
  </si>
  <si>
    <t>43169183-2</t>
  </si>
  <si>
    <t>39388172-6</t>
  </si>
  <si>
    <t>830016046-1</t>
  </si>
  <si>
    <t>800116098-2</t>
  </si>
  <si>
    <t>900469775-8</t>
  </si>
  <si>
    <t>890906439-8</t>
  </si>
  <si>
    <t>900809338-2</t>
  </si>
  <si>
    <t>43971817-2</t>
  </si>
  <si>
    <t>890980283-0</t>
  </si>
  <si>
    <t>31431276-8</t>
  </si>
  <si>
    <t>890982356-9</t>
  </si>
  <si>
    <t>1036649642-7</t>
  </si>
  <si>
    <t>1152450199-1</t>
  </si>
  <si>
    <t>98626497-0</t>
  </si>
  <si>
    <t>1037499808-1</t>
  </si>
  <si>
    <t>900284368-8</t>
  </si>
  <si>
    <t>900310324-6</t>
  </si>
  <si>
    <t>890984002-6</t>
  </si>
  <si>
    <t>811014616-1</t>
  </si>
  <si>
    <t>811010647-1</t>
  </si>
  <si>
    <t>890901523-6</t>
  </si>
  <si>
    <t>70290230-5</t>
  </si>
  <si>
    <t>860005289-4</t>
  </si>
  <si>
    <t>801004709-7</t>
  </si>
  <si>
    <t>800015819-2</t>
  </si>
  <si>
    <t>1036632617-8</t>
  </si>
  <si>
    <t>900340814-1</t>
  </si>
  <si>
    <t>811039999-3</t>
  </si>
  <si>
    <t>830084433-7</t>
  </si>
  <si>
    <t>900978895-7</t>
  </si>
  <si>
    <t>1036644571-1</t>
  </si>
  <si>
    <t>70415256-5</t>
  </si>
  <si>
    <t>900215666-3</t>
  </si>
  <si>
    <t>43728806-1</t>
  </si>
  <si>
    <t>43834870-7</t>
  </si>
  <si>
    <t>900711442-8</t>
  </si>
  <si>
    <t>71671625-1</t>
  </si>
  <si>
    <t>800214001-9</t>
  </si>
  <si>
    <t>811023500-2</t>
  </si>
  <si>
    <t>1037588000-1</t>
  </si>
  <si>
    <t>900299701-3</t>
  </si>
  <si>
    <t>1040751522-1</t>
  </si>
  <si>
    <t>900035450-7</t>
  </si>
  <si>
    <t>811039146-8</t>
  </si>
  <si>
    <t>900341498-1</t>
  </si>
  <si>
    <t>900185518-1</t>
  </si>
  <si>
    <t>900456357-6</t>
  </si>
  <si>
    <t>900351043-7</t>
  </si>
  <si>
    <t>fecha de CORTE</t>
  </si>
  <si>
    <t>SH-034-2017</t>
  </si>
  <si>
    <t>SECRETARIA DE HACIENDA</t>
  </si>
  <si>
    <t>SISTEMAS Y ASESORIAS DE COLOMBIA S.A.-SYAC S.A.</t>
  </si>
  <si>
    <t>800149562-0</t>
  </si>
  <si>
    <t>CONTRATO DE PRESTACION DE SERVICIOS PROFESIONALES PARA LA ACTUALIZACION, SOPORTE, MANTENIMIENTO DEL SISTEMA DE INFORMACION "DINAMICA GERENCIAL ALCALDIAS"</t>
  </si>
  <si>
    <t>11 MESES Y 15 DÍAS</t>
  </si>
  <si>
    <t>se Adiciona por 2 meses,desde el 01 de Enero  al 28 de febrero del 2018</t>
  </si>
  <si>
    <t>SVH-038-2017</t>
  </si>
  <si>
    <t>SECRETARIA DE VIVIENDA Y HABITAT</t>
  </si>
  <si>
    <t>ASESORAR A LA SECRETARIA DE VIVIENDA Y HABITAT EN LA ELABORACION DEL PLAN DE UBICACIÓN Y REUBICACION DE LOS HABITANTES DEL MUNICIPIO CON OCASIÓN DE ORDENES JUDICIALES Y SOLICITUDES PRIORITARIAS, ASI COMO ATENDER NECESIDADES ESPECIFICAS DE SU PROFESION EN CONCEPTOS, BASES DE DATOS, CLASIFICACION DE INTERVENCION DE POBLACION</t>
  </si>
  <si>
    <t>se Adiciona por 24 dias desde el 23 de diciembre del 2017 al 15 enero del 2018</t>
  </si>
  <si>
    <t>SVH-046-2017</t>
  </si>
  <si>
    <t>ECHEVERRI LIZETH CAROLINA</t>
  </si>
  <si>
    <t>1088286969-1</t>
  </si>
  <si>
    <t>PRESTACIÓN DE SERVICIOS PROFESIONALES PARA BRINDAR ASESORÍA FINANCIERA EN LOS DIFERENTES PROGRAMAS Y PROYECTOS QUE ADELANTE LA SECRETARÍA DE VIVIENDA Y HÁBITAT DEL MUNICIPIO DE ITAGUI</t>
  </si>
  <si>
    <t>SSA-047-2017</t>
  </si>
  <si>
    <t>SERVICIOS ADMINISTRATIVOS</t>
  </si>
  <si>
    <t xml:space="preserve">AGENCIA DE DESARROLLO LOCAL DE ITAGÜÍ “ADELI”.  </t>
  </si>
  <si>
    <t>900590434-8</t>
  </si>
  <si>
    <t>EL COMODANTE ENTREGA A TÍTULO DE COMODATO AL COMODATARIO Y ESTE RECIBE EN PERFECTAS CONDICIONES Y A ENTERA SATISFACCIÓN UN INMUEBLE UBICADO EN LA CARRERA 51 N° 51 – 55, NOVENO (9°) PISO, CON UN ÁREA DE 357,88 M2, EDIFICIO DEL CONCEJO</t>
  </si>
  <si>
    <t>5 AÑOS</t>
  </si>
  <si>
    <t>SGM-055-2017</t>
  </si>
  <si>
    <t>SECRETARIA DE GOBIERNO</t>
  </si>
  <si>
    <t>AGENCIA DE DESARROLLO LOCAL DE ITAGUI-ADELI</t>
  </si>
  <si>
    <t>CONVENIO INTERADMINISTRATIVO ENTRE EL MUNICIPIO DE ITAGÜÍ Y LA AGENCIA DE DESARROLLO LOCAL DE ITAGÜÍ ADELI  A FIN DE COORDINAR ACCIONES CONJUNTAS PARA LA IMPLEMENTACIÓN DEL PROYECTO DE EDUCACIÓN Y CULTURA CIUDADANA, CON GESTORES Y VIGÍAS PEDAGÓGICOS, EN EL MUNICIPIO DE ITAGÜÍ</t>
  </si>
  <si>
    <t>328 DIAS</t>
  </si>
  <si>
    <t>se Adiciona por 163 dias,desde el 28 de diciembre del 2017 al 09 de junio del 2018</t>
  </si>
  <si>
    <t>SSA-063-2017</t>
  </si>
  <si>
    <t>SECRETARIA DE SERVICIOS ADMINISTRATIVOS</t>
  </si>
  <si>
    <t>VILLA MEDINA HELCONIDES DE JESUS</t>
  </si>
  <si>
    <t>6790495-2</t>
  </si>
  <si>
    <t>EL ARRENDADOR ENTREGA EN ARRENDAMIENTO AL ARRENDATARIO UN BIEN INMUEBLE TIPO CASETA, CON UN ÁREA DE 2X1 MTS2 PARA VENTAS, FABRICADO EN TUBERÍA COLD ROLLED CALIBRE 18 Y  LÁMINA GALVANIZADA CALIBRE 20, CIELO RASO EN MALLA PERFORADA, BANDEJA DE EXHIBICIÓN EN LÁMINA Y/O VIDRIO, UBICADA DENTRO DEL PERÍMETRO DEL PARQUE LINEAL DEL BARRIO SAN FRANCISCO, EN  LA CARRERA 70 N° 30ª -41 LT,  ENTRE LA CALLE   27 – 28</t>
  </si>
  <si>
    <t>1 AÑO</t>
  </si>
  <si>
    <t>SSA-069-2017</t>
  </si>
  <si>
    <t xml:space="preserve">MONSALVE PULGARIN JOHANA VANESSA </t>
  </si>
  <si>
    <t>1036623468-9</t>
  </si>
  <si>
    <t>POR ESTE CONTRATO EL ARRENDADOR ENTREGA A TÍTULO DE ARRENDAMIENTO UN INMUEBLE (ESPACIO FÍSICO) DE SU PROPIEDAD UBICADO EN LAS INSTALACIONES DE LA SECRETARÍA DE MOVILIDAD DEL MUNICIPIO DE ITAGÜÍ, CALLE 50 NO. 43-34, AL ARRENDATARIO, Y ÉSTE LO RECIBE AL MISMO TÍTULO Y A ENTERA SATISFACCIÓN</t>
  </si>
  <si>
    <t xml:space="preserve">12 MESES </t>
  </si>
  <si>
    <t>SM-074-2017</t>
  </si>
  <si>
    <t>SECRETARIA DE MOVILIDAD</t>
  </si>
  <si>
    <t>AUNAR ESFUERZOS PARA IMPLEMENTAR EL PROYECTO PEDAGÓGICO DE SENSIBILIZACIÓN Y CULTURA CIUDADANA EN LOS COMPONENTES DE MOVILIDAD, DESDE LA AGENCIA DE DESARROLLO LOCAL DE ITAGÜÍ ADELI PARA EL MUNICIPIO DE ITAGÜÍ</t>
  </si>
  <si>
    <t>325 DÍAS</t>
  </si>
  <si>
    <t>se adiciona por 12 meses,desde el 01 de enero al 31 de diciembre del 2018</t>
  </si>
  <si>
    <t>SSA-077-2017</t>
  </si>
  <si>
    <t xml:space="preserve">CONTRALORIA MUNICIPAL DE ITAGUÍ  </t>
  </si>
  <si>
    <t>811036609-2</t>
  </si>
  <si>
    <t>EL COMODANTE ENTREGA A TÍTULO DE COMODATO AL COMODATARIO Y ESTE RECIBE EN PERFECTAS CONDICIONES Y A ENTERA SATISFACCIÓN LOS SIGUIENTES BIENES INMUEBLES: UN BIEN INMUEBLE QUE ESTÁ UBICADO EN LA CARRERA 51 N° 51 – 55, SEXTO  (6)  PISO, CAMI EDIFICIO DEL CONCEJO, ÁREA CONSTRUIDA 302,74 MTS2 QUE SE DISCRIMINA ASÍ: INMUEBLE UTILIZADO PARA OFICINAS CON UN ÁREA DE 159.58 MT2, INMUEBLE UTILIZADO PARA ARCHIVO CON UN ÁREA DE 50.84 MT2, PUNTO FIJO CON UN ÁREA DE 64.78 MT2, PARQUEADEROS CON UN ÁREA DE 27.54 MT2</t>
  </si>
  <si>
    <t>SSA-102-2017</t>
  </si>
  <si>
    <t>CAJA DE COMPENSACION FAMILIAR COMFENALCO ANTIOQUIA</t>
  </si>
  <si>
    <t>890900842-6</t>
  </si>
  <si>
    <t>AUNAR ESFUERZOS TÉCNICOS, ADMINISTRATIVOS Y FINANCIEROS ENTRE EL MUNICIPIO DE ITAGÜÍ Y EL ASOCIADO PARA LA OPERACIÓN CON CRITERIOS DE CALIDAD, OPORTUNIDAD Y CONTINUIDAD DEL ACUAPARQUE DITAIRES EN BENEFICIO DE LA POBLACIÓN DEL MUNICIPIO DE ITAGÜÍ.</t>
  </si>
  <si>
    <t>SSA-103-2017</t>
  </si>
  <si>
    <t>CONTRATO DE ARRENDAMIENTO DE UN (1) LOCAL COMERCIAL, UBICADO EN LA CALLE 36 No. 59-69, DENTRO DE LAS INSTALACIONES DEL PARQUE DITAIRES, SECTOR PIES DESCALZOS (CHORRITOS), DESTINADO PARA SEDE ADMINISTRATIVA COMFENALCO ANTIOQUIA</t>
  </si>
  <si>
    <t>SSA-104-2017</t>
  </si>
  <si>
    <t xml:space="preserve">OKG CONSULTORES S.A.S. </t>
  </si>
  <si>
    <t>860510973-1</t>
  </si>
  <si>
    <t>PRESTACIÓN DE SERVICIOS PROFESIONALES DE ASESORIA Y APOYO PARA EL RECOBRO DEL PAGO SOBREFACTURADO POR EL CONSUMO DE ENERGÍA REALIZADO POR LAS EMPRESAS DE SERVICIOS PÚBLICOS DE ENERGÍA A PARTIR DEL ANÁLISIS DE LA FACTURACIÓN Y LA VERIFICACIÓN TÉCNICA DE LAS CONDICIONES DE USO POR PARTE DE LAS EMPRESAS DE ENERGÍA DE LA INFRAESTRUCTURA ELÉCTRICA DE PROPIEDAD DEL MUNICIPIO</t>
  </si>
  <si>
    <t>8 MESES   -(240 DIAS) -</t>
  </si>
  <si>
    <t>SGM-110-2017</t>
  </si>
  <si>
    <t>SEGURIDAD RECORD DE COLOMBIA LTDA –SEGURCOL LTDA</t>
  </si>
  <si>
    <t>890911972-2</t>
  </si>
  <si>
    <t>PRESTACION DEL SERVICIO DE VIGILANCIA PRIVADA PARA LAS INSTITUCIONES EDUCATIVAS OFICIALES, SEDES CENTRALIZADAS Y DESCENTRALIZADAS DEL MUNICIPIO DE ITAGÜI, ASI COMO LA CONTINUIDAD DE LAS ESTRATEGIAS DE SISTEMAS DE SEGURIDAD ELECTRONICA</t>
  </si>
  <si>
    <t>SSA-112-2017</t>
  </si>
  <si>
    <t>ASEAR S.A. E.S.P.</t>
  </si>
  <si>
    <t>811044253-8</t>
  </si>
  <si>
    <t>PRESTACION DEL SERVICIO INTEGRAL DE ASEO Y CAFETERIA INCLUYENDO EL INSUMO DE ASEO Y CAFETERIA PARA LA ADMINISTRACION CENTRAL Y SUS SEDES, Y EL SERVICIO DE ASEO A LAS INSTALACIONES DE LAS INSTITUCIONES EDUCATIVAS DEL MUNICIPIO DE ITAGUI DURANTE EL AÑO 2017</t>
  </si>
  <si>
    <t>SJ-114-2017</t>
  </si>
  <si>
    <t>SECRETARIA JURIDICA</t>
  </si>
  <si>
    <t>FRANCO HENAO EDUAR YOHANY</t>
  </si>
  <si>
    <t>71187839-3</t>
  </si>
  <si>
    <t>PRESTACIÓN DE SERVICIOS DE APOYO A LA GESTIÓN PARA EL REGISTRO DE INFORMACIONES DOCUMENTADAS PRECONTRACTUALES, CONTRACTUALES Y POSTCONTRACTUALES DEL PROCESO DE ADQUISICIONES DEL MUNICIPIO DE ITAGÜÍ</t>
  </si>
  <si>
    <t>SSA-131-2017</t>
  </si>
  <si>
    <t>OSORIO SALDARRIAGA JAIRO LEON</t>
  </si>
  <si>
    <t>70513179-6</t>
  </si>
  <si>
    <t>EL ARRENDADOR CONCEDE EN ARRENDAMIENTO UN LOCAL COMERCIAL CON DESTINACIÓN ESPECÍFICA DE CAFETERÍA Y RESTAURANTE, CON UN ÁREA DE 40 MTS INCLUYENDO SERVICIOS SANITARIOS ESTE SE ENCUENTRA UBICADO EN EL INTERIOR DEL  POLIDEPORTIVO OSCAR LÓPEZ ESCOBAR - CANCHA MUNICIPAL, UBICADO EN LA CALLE 53 NO 42-30 DEL MUNICIPIO DE ITAGÜÍ</t>
  </si>
  <si>
    <t>SH-134-2017</t>
  </si>
  <si>
    <t>CONSULTORÍA PARA EL FORTALECIMIENTO DE LA HACIENDA PÚBLICA LOCAL, ACOMPAÑAMIENTO EN LOS PROCESOS CONTABLES, PRESUPUESTALES, DE FISCALIZACIÓN Y GESTIÓN DE RENTAS E IMPLEMENTACIÓN DE ESTRATEGIAS FINANCIERAS REQUERIDAS PARA LA ADECUADA GESTIÓN DE LOS RECURSOS DEL MUNICIPIO DE ITAGUI</t>
  </si>
  <si>
    <t>15 DIAS Y 9 MESES</t>
  </si>
  <si>
    <t>SSYPS-163-2017</t>
  </si>
  <si>
    <t>SECRETARIA DE SALUD Y PROTECCION SOCIAL</t>
  </si>
  <si>
    <t>CONSORCIO INTERVENTORIA BIENESTAR ITAGUI 2017</t>
  </si>
  <si>
    <t>901070672-7</t>
  </si>
  <si>
    <t>CONSULTORÍA PARA DESARROLLAR LA INTERVENTORÍA TECNICA, ADMINISTRATIVA, LEGAL Y FINANCIERA A LOS PROGRAMAS SOCIALES DE SEGURIDAD ALIMENTARIA Y NUTRICIONAL DEL MUNICIPIO DE ITAGUI EN EL AÑO 2017</t>
  </si>
  <si>
    <t>7 DIAS Y 8 MESES</t>
  </si>
  <si>
    <t>dicion n. 2  se adiciona por 60 dias desde el 31 de diciembre del 2017 al 28 de febrero del 2018   ,Adicion n. 1 ,5 (cinco)dias desde el 26 de diciembre hasta el 30 de diciembre inclusive</t>
  </si>
  <si>
    <t>312 dias</t>
  </si>
  <si>
    <t>SEYC-164-2017</t>
  </si>
  <si>
    <t>SECRETARIA DE EDUCACION Y CULTURA</t>
  </si>
  <si>
    <t>FUNDACION COLOMBIA UNA NACION CIVICA-FUNDACION CONCIVICA</t>
  </si>
  <si>
    <t>OPERACIÓN LOGÍSTICA PARA EL DESARROLLO DE LOS PROGRAMAS SOCIALES DE SEGURIDAD ALIMENTARIA Y NUTRICIONAL DEL MUNCIPIO DE ITAGUI EN EL AÑO 2017</t>
  </si>
  <si>
    <t>12 DIAS Y 8 MESES</t>
  </si>
  <si>
    <t>se adiciona por 60 dias desde el 31 de diciembre del 2017 al 28 febrero del 2018</t>
  </si>
  <si>
    <t>SG-177-2017</t>
  </si>
  <si>
    <t>SECRETARIA GENERAL</t>
  </si>
  <si>
    <t>DOMINA ENTREGA TOTAL S.A.S.</t>
  </si>
  <si>
    <t>800088155-3</t>
  </si>
  <si>
    <t>PRESTACIÓN DEL SERVICIO DE MENSAJERÍA EXPRESA Y COURIER EN MOTO (IN HOUSE) PARA LA DISTRIBUCIÓN Y ENTREGA DE LOS ENVÍOS DE TODAS LAS DEPENDENCIAS DE LA ADMINISTRACIÓN MUNICIPAL DE ITAGÜÍ</t>
  </si>
  <si>
    <t>7 MESES Y 23 DÍAS</t>
  </si>
  <si>
    <t>se Adiciona por 75 dias , desde el 01 de enero al 15 de marzo del 2018</t>
  </si>
  <si>
    <t>308 dias</t>
  </si>
  <si>
    <t>SSA-178-2017</t>
  </si>
  <si>
    <t xml:space="preserve">CORPORACIÓN ACADEMIA ANTIOQUIA DE EDUCACIÓN  </t>
  </si>
  <si>
    <t>900893806-5</t>
  </si>
  <si>
    <r>
      <t>EL COMODANTE ENTREGA AL COMODATARIO</t>
    </r>
    <r>
      <rPr>
        <i/>
        <sz val="9"/>
        <rFont val="Calibri"/>
        <family val="2"/>
      </rPr>
      <t xml:space="preserve">, </t>
    </r>
    <r>
      <rPr>
        <sz val="9"/>
        <rFont val="Calibri"/>
        <family val="2"/>
      </rPr>
      <t>Y ESTA RECIBE A TÍTULO DE COMODATO, UNA SEDE COMUNAL QUE CUENTA CON UN ÁREA DE  78 MTRS2, UBICADO EN LA CALLE 65 N° 46 A - 95, UBICADO EN EL BARRIO SIMÓN BOLÍVAR, CUYOS LÍMITES SON: POR EL NORTE, CON CARRERA 48, POR EL SUR, CON CARRERA 47, POR EL ORIENTE CON EL LICEO SIMÓN BOLÍVAR, POR EL OCCIDENTE, CON LA CALLE 64 A</t>
    </r>
  </si>
  <si>
    <t>SSA-194-2017</t>
  </si>
  <si>
    <t>HERNANDEZ AGUIRRE EDWIN ALEXANDER</t>
  </si>
  <si>
    <t>8431489-6</t>
  </si>
  <si>
    <t>CONTRATO  DE ARRENDAMIENTO DE UN (1) LOCAL COMERCIAL UBICADO EN LA CALLE 33 N° 48-12, DENTRO DEL CENTRO DEPORTIVO SAN PIO X DEL MUNICIPIO DE ITAGÜÍ,  DESTINADO PARA CAFETERÍA Y VENTA DE COMIDA EN GENERAL, PARA USO DE LA ADMINISTRACIÓN MUNICIPAL DE ITAGÜÍ  Y  DE LA COMUNIDAD</t>
  </si>
  <si>
    <t>SVH-208-2017</t>
  </si>
  <si>
    <t>ALIANZA FIDUCIARIA S.A.</t>
  </si>
  <si>
    <t>860531315-3</t>
  </si>
  <si>
    <t>CONTRATO DE FIDUCIA MERCANTIL DE ADMINISTRACION, CONTRATACION Y PAGOS</t>
  </si>
  <si>
    <t>30 MESES</t>
  </si>
  <si>
    <t>SSA-209-2017</t>
  </si>
  <si>
    <t>JUNTA DE ACCION COMUNAL DE LA URBANIZACION SANTA MARIA N° 2</t>
  </si>
  <si>
    <t>901024340-1</t>
  </si>
  <si>
    <r>
      <t>EL COMODANTE ENTREGA AL COMODATARIO</t>
    </r>
    <r>
      <rPr>
        <i/>
        <sz val="9"/>
        <rFont val="Calibri"/>
        <family val="2"/>
      </rPr>
      <t xml:space="preserve">, </t>
    </r>
    <r>
      <rPr>
        <sz val="9"/>
        <rFont val="Calibri"/>
        <family val="2"/>
      </rPr>
      <t>Y ESTA RECIBE A TÍTULO DE</t>
    </r>
    <r>
      <rPr>
        <i/>
        <sz val="9"/>
        <rFont val="Calibri"/>
        <family val="2"/>
      </rPr>
      <t xml:space="preserve"> </t>
    </r>
    <r>
      <rPr>
        <sz val="9"/>
        <rFont val="Calibri"/>
        <family val="2"/>
      </rPr>
      <t>COMODATO</t>
    </r>
    <r>
      <rPr>
        <i/>
        <sz val="9"/>
        <rFont val="Calibri"/>
        <family val="2"/>
      </rPr>
      <t xml:space="preserve"> </t>
    </r>
    <r>
      <rPr>
        <sz val="9"/>
        <rFont val="Calibri"/>
        <family val="2"/>
      </rPr>
      <t>A ENTERA SATISFACCIÓN, UN BIEN INMUEBLE, UBICADO EN LA CARRERA 52 C NRO. 72-69, BARRIO SANTA MARIA NRO. 2, DEL MUNICIPIO DE ITAGÜÍ</t>
    </r>
  </si>
  <si>
    <t>SSA-210-2017</t>
  </si>
  <si>
    <t>BANCO POPULAR S.A.</t>
  </si>
  <si>
    <t>860007738-9</t>
  </si>
  <si>
    <t>CONTRATO DE ARRENDAMIENTO DE UN (1) ESPACIO COMERCIAL CON UN AREA DE (1.80) MT2, UBICADO DENTRO DE LAS INSTALACIONES DEL EDIFICIO DE LA ALCALDIA MUNICIPAL DE ITAGUI EN LA CARRERA 50 N° 51 -55 PRIMER PISO, SECTOR SALA ATENCION AL USUARIO, DESTINADO PARA LA INSTALACION DE UN CAJERO AUTOMATICO DEL BANCO POPULAR S.A., PARA USO DE LA COMUNIDADEN GENERAL Y LA ADMINISTRACION DE ITAGUI</t>
  </si>
  <si>
    <t>SSA-215-2017</t>
  </si>
  <si>
    <t>PERSONERIA MUNICIPAL DE ITAGUI</t>
  </si>
  <si>
    <r>
      <t>EL COMODANTE ENTREGA AL COMODATARIO</t>
    </r>
    <r>
      <rPr>
        <i/>
        <sz val="9"/>
        <color theme="1"/>
        <rFont val="Calibri"/>
        <family val="2"/>
      </rPr>
      <t xml:space="preserve"> </t>
    </r>
    <r>
      <rPr>
        <sz val="9"/>
        <color theme="1"/>
        <rFont val="Calibri"/>
        <family val="2"/>
      </rPr>
      <t>Y ESTE RECIBE A TÍTULO DE</t>
    </r>
    <r>
      <rPr>
        <i/>
        <sz val="9"/>
        <color theme="1"/>
        <rFont val="Calibri"/>
        <family val="2"/>
      </rPr>
      <t xml:space="preserve"> </t>
    </r>
    <r>
      <rPr>
        <sz val="9"/>
        <color theme="1"/>
        <rFont val="Calibri"/>
        <family val="2"/>
      </rPr>
      <t>COMODATO</t>
    </r>
    <r>
      <rPr>
        <i/>
        <sz val="9"/>
        <color theme="1"/>
        <rFont val="Calibri"/>
        <family val="2"/>
      </rPr>
      <t xml:space="preserve"> </t>
    </r>
    <r>
      <rPr>
        <sz val="9"/>
        <color theme="1"/>
        <rFont val="Calibri"/>
        <family val="2"/>
      </rPr>
      <t>A ENTERA SATISFACCIÓN, UN (1)  LOCAL UBICADO DENTRO DE LAS INSTALACIONES DE  EL CUBO (SEDE ADMINISTRATIVA SECRETARIA DE DEPORTES Y RECREACIÓN), CALLE 31AD NRO. 58-05 DE PROPIEDAD DEL MUNICIPIO DE ITAGÜÍ</t>
    </r>
  </si>
  <si>
    <t>SPIS-217-2017</t>
  </si>
  <si>
    <t>SECRETARIA DE PARTICIPACION E INCLUSION SOCIAL</t>
  </si>
  <si>
    <t>FUNDACION AFIN</t>
  </si>
  <si>
    <t>900.427.606-1</t>
  </si>
  <si>
    <t>PRESTACIÓN DE SERVICIOS DE APOYO A LA GESTIÓN PARA LA ATENCIÓN INTEGRAL A 60 ADULTOS MAYORES EN SITUACIÓN DE VULNERABILIDAD CRÍTICA DEL MUNICIPIO DE ITAGÜÍ</t>
  </si>
  <si>
    <t>28 DIAS Y 5 MESES</t>
  </si>
  <si>
    <t>se Adiciona por 25 dias desde el 28 de Diciembre del 2017  al 21 de enero del 2018</t>
  </si>
  <si>
    <t>203 dias</t>
  </si>
  <si>
    <t>SI-218-2017</t>
  </si>
  <si>
    <t>SECRETARIA DE INFRAESTRUCTURA</t>
  </si>
  <si>
    <t>CONSORCIO CICLO-INFRAESTRUCTURA</t>
  </si>
  <si>
    <t>901092732-5</t>
  </si>
  <si>
    <t>INTERVENTORÍA TÉCNICA ADMINISTRATIVA FINANCIERA Y AMBIENTAL PARA LA CONSTRUCCIÓN DE CICLO-INFRAESTRUCTURA Y ESTACIÓN SALUDABLE PARA LA CONEXIÓN DEL CORREDOR QUEBRADA DOÑA MARÍA Y ALGUNAS ESTACIONES DEL METROPLÚS EN JURISDICCIÓN DEL MUNICIPIO DE ITAGÜÍ, Y MEJORAMIENTO DE LAS ZONAS DE INFLUENCIA DEL CENTRO DE ITAGÜÍ, EN CUANTO A LA REMODELACIÓN DE ANDENES, ESPACIO PUBLICO E ILUMINACIÓN</t>
  </si>
  <si>
    <t>165 DÍAS</t>
  </si>
  <si>
    <t>SI-219-2017</t>
  </si>
  <si>
    <t>TECNICAS CONSTRUCTIVAS S.A.S.</t>
  </si>
  <si>
    <t>811015643-3</t>
  </si>
  <si>
    <t>CONSTRUCCIÓN DE CICLO-INFRAESTRUCTURA Y ESTACIÓN SALUDABLE PARA LA CONEXIÓN DEL CORREDOR QUEBRADA DOÑA MARÍA Y ALGUNAS ESTACIONES DEL METROPLÚS EN JURISDICCIÓN DEL MUNICIPIO DE ITAGÜÍ, Y  MEJORAMIENTO DE LAS ZONAS DE INFLUENCIA DEL CENTRO DE ITAGÜÍ, EN CUANTO A LA REMODELACIÓN DE ANDENES, ESPACIO PUBLICO E ILUMINACIÓN</t>
  </si>
  <si>
    <t>SSA-222-2017</t>
  </si>
  <si>
    <t>MARIN QUINTERO MARIA LUZ DELIA</t>
  </si>
  <si>
    <t>32437641-4</t>
  </si>
  <si>
    <t>ARRENDAMIENTO DE UN  (LOCAL), CON ÁREA DE 5.74 MTS2 , LOCALIZADO 5° PISO DEL EDIFICIO NACIONAL JUDICIAL  CAMI , UBICADO EN LA CARRERA  52 NRO. 51-40 DEL MUNICIPIO DE ITAGÜÍ, PARA EL FUNCIONAMIENTO DEL SERVICIO DE PUBLICACIÓN DE EDICTOS JUDICIALES Y EXPEDICIÓN DE PÓLIZAS DE CUALQUIER NATURALEZA EXPEDIDAS POR LAS COMPAÑÍAS DE SEGUROS LEGALMENTE RECONOCIDAS EN EL PAIS Y VENTA LIBRE DE COMERCIO RELACIONADO CON PAPELERIA Y LA PRESTACION DEL SERVICIO DE FOTOCOPIADORA (UNA MAQUINA)</t>
  </si>
  <si>
    <t>SSA-224-2017</t>
  </si>
  <si>
    <t>VELEZ ARANGO JANETH CRISTINA</t>
  </si>
  <si>
    <t>43189792-3</t>
  </si>
  <si>
    <t>EL ARRENDADOR CONCEDE EN ARRENDAMIENTO UN (1) ESPACIO FISICO, CON DESTINACION ESPECIFICA DE CAFETERIA, CON UN AREA DE 24,65 MTS2, ESTE SE ENCUENTRA UBICADO EN EL INTERIOR DEL HOGAR DE LOS RECUERDOS, CARRERA 50A No. 33-01 DEL MUNCIPIO DE ITAGUI</t>
  </si>
  <si>
    <t>SJ-231-2017</t>
  </si>
  <si>
    <t>LEGIS EDITORES S.A.</t>
  </si>
  <si>
    <t>860042209-2</t>
  </si>
  <si>
    <t>SUSCRIPCION A PUBLICACIONES EN MEDIO IMPRESO Y ELECTRONICAS ESPECIALIZADAS EN MATERIA JURIDICA Y CONTABLE CON ACTUALIZACION PERMANENTE EN INTERNET ACTIVADAS POR DIRECCION IP PARA CONSULTA DE LA ENTIDAD</t>
  </si>
  <si>
    <t>$ 18.000.000</t>
  </si>
  <si>
    <t>SSA-233-2017</t>
  </si>
  <si>
    <t>BENJUMEA OSPINA ORFILIA DE JESUS</t>
  </si>
  <si>
    <t>42986862-6</t>
  </si>
  <si>
    <t>CONTRATO DE ARRENDAMIENTO DE UN (1) KIOSCO, UBICADO EN LA CARRERA 55 A N° 41 - 20 URBANIZACION SANTAMARIA LA NUEVA DEL MUNICIPIO DE ITAGUI, DESTINADO UNICA Y EXCLUSIVAMENTE COMO CAFETERIA</t>
  </si>
  <si>
    <t>SSA-250-2017</t>
  </si>
  <si>
    <t>GARCIA MAESTRE MANUEL DE JESUS</t>
  </si>
  <si>
    <t>8273051-6</t>
  </si>
  <si>
    <t>CONTRATO DE ARRENDAMIENTO DE UN (1) INMUEBLE (LOCAL COMERCIAL), UBICADO EN LA CARRERA 52 N° 51-40 “CAMI” 4º. PISO DEL EDIFICIO JUDICIAL DEL MUNICIPIO DE ITAGÜÍ, DESTINADO UNICA Y EXCLUSIVAMENTE PARA INSTALACIÓN FOTOCOPIADORA, FAX, COMPUTADOR, ASI COMO LA COMERCIALIZACIÓN DE LIBROS JURÍDICOS Y MATERIAL DE CULTURA,  GENERAL</t>
  </si>
  <si>
    <t>SI-251-2017</t>
  </si>
  <si>
    <t>UT ITAGUI</t>
  </si>
  <si>
    <t>901105322-7</t>
  </si>
  <si>
    <t>ADECUACIÓN URBANÍSTICA, PAISAJÍSTICA Y OBRAS COMPLEMENTARIAS DE LOS PARQUES SANTA MARÍA No. 2 Y LA ESMERALDA EN EL MUNICIPIO DE ITAGÜÍ</t>
  </si>
  <si>
    <t>SI-254-2017</t>
  </si>
  <si>
    <t>CONSORCIO VIAS ITAGUI 2017</t>
  </si>
  <si>
    <t>901105994-6</t>
  </si>
  <si>
    <t>MANTENIMIENTO, REHABILITACIÓN, CONSTRUCCIÓN Y APERTURA DE LA MALLA VIAL, Y MEJORAMIENTO DE ZONAS DE TRANSITO PEATONAL EN EL MUNICIPIO DE ITAGÜÍ</t>
  </si>
  <si>
    <t>SI-255-2017</t>
  </si>
  <si>
    <t>CONCRECIVIL S.A.</t>
  </si>
  <si>
    <t>900156249-1</t>
  </si>
  <si>
    <t>CONSTRUCCIÓN Y REHABILITACIÓN DEL SISTEMA DEL ALCANTARILLADO Y SISTEMA DE PILA PÚBLICA DE LA VEREDA LA MARÍA ETAPA N° 1 Y OBRAS COMPLEMENTARIAS NECESARIAS PARA GARANTIZAR LA PRESTACIÓN DE SERVICIO DE ACUEDUCTO Y ALCANTARILLADO EN EL MUNICIPIO DE ITAGÜÍ</t>
  </si>
  <si>
    <t>SI-258-2017</t>
  </si>
  <si>
    <t>CONSORCIO REDES</t>
  </si>
  <si>
    <t>901107261-5</t>
  </si>
  <si>
    <t>INTERVENTORÍA TÉCNICA, ADMINISTRATIVA, FINANCIERA Y AMBIENTAL PARA LAS OBRAS DE CONSTRUCCIÓN Y REHABILITACIÓN DEL SISTEMA DE ALCANTARILLADO Y PILA PÚBLICA DE LA VEREDA LA MARÍA ETAPA N° 1, Y OBRAS COMPLEMENTARIAS PARA GARANTIZAR LA PRESTACIÓN DEL SERVICIO DE ACUEDUCTO Y ALCANTARILLADO, ADEMÁS DEL MANTENIMIENTO, REHABILITACIÓN, CONSTRUCCIÓN Y APERTURA DE LA MALLA VIAL, Y MEJORAMIENTO DE ZONAS DE TRANSITO PEATONAL EN EL MUNICIPIO DE ITAGÜÍ, ASÍ COMO LA CONSULTORÍA PARA EL FORTALECIMIENTO DEL SERVICIO DE ACUEDUCTO EN LAS ZONAS RURALES Y URBANAS</t>
  </si>
  <si>
    <t>4 DIAS Y 4 MESES</t>
  </si>
  <si>
    <t>SSA-272-2017</t>
  </si>
  <si>
    <t>BANCOLOMBIA S.A.</t>
  </si>
  <si>
    <t>890903938-8</t>
  </si>
  <si>
    <t>CONTRATO DE ARRENDAMIENTO DE UN (1) ESPACIO COMERCIAL CON UN ÁREA DE UN (1) MT2, UBICADO DENTRO DE LAS INSTALACIONES DEL EDIFICIO DE LA ALCALDÍA MUNICIPAL DE ITAGÜÍ EN LA CARRERA 50 Nº 51-55 PRIMER PISO, SECTOR SALA ATENCIÓN AL USUARIO, DESTINADO PARA LA INSTALACIÓN DE UN CAJERO AUTOMÁTICO DE BANCOLOMBIA, PARA USO DE LA COMUNIDAD EN GENERAL Y LA ADMINISTRACIÓN DE ITAGÜÍ</t>
  </si>
  <si>
    <t>SSA-274-2017</t>
  </si>
  <si>
    <t>SALDARRIAGA ORTIZ WILSON</t>
  </si>
  <si>
    <t>98625619-8</t>
  </si>
  <si>
    <t>CONTRATO  DE ARRENDAMIENTO DE UN (1), DE UN BIEN INMUEBLE UBICADO EN LA CRA  57 N° 34-1 SECTOR  DITAIRES, CON  EL FIN DE UTILIZAR ESTE ESPACIO PARA VENTAS DE JUGOS, BEBIDAS, Y ALIMENTOS UBICADO DENTRO DE LAS  INSTALACIONES DE LA CANCHA SINTÉTICA SANTANA, CON UN ÁREA TOTAL DE 19.19 MTS2.</t>
  </si>
  <si>
    <t>SGM-291-2017</t>
  </si>
  <si>
    <t>SECRETARIA DE GOBIERNO MUNICIPAL</t>
  </si>
  <si>
    <t>UNE EPM TELECOMUNICACIONES S.A.</t>
  </si>
  <si>
    <t>900092385-9</t>
  </si>
  <si>
    <t>CONTRATAR CON LA ENTIDAD TERRITORIAL EL MUNICIPIO LA ADQUISICION, IMPLEMENTACION, PRUEBA Y PUESTA EN FUNCIONAMIENTO DE SISTEMAS INTEGRADOS DE EMERGENCIA Y SEGURIDAD SIES (CCTV) PARA EL PROYECTO "AMPLIACION SISTEMA DE SEGURIDAD CIUDADANA DE ITAGUI"</t>
  </si>
  <si>
    <t>SSA-313-2017</t>
  </si>
  <si>
    <t>BANCO BILBAO VIZCAYA ARGENTARIA COLOMBIA S.A.-BBVA</t>
  </si>
  <si>
    <t>860003020-1</t>
  </si>
  <si>
    <t>CONTRATO DE ARRENDAMIENTO DE UN (1), ESPACIO COMERCIAL CON UN ÁREA DE UN (1) MT2, UBICADO DENTRO DE LAS INSTALACIONES DEL EDIFICIO DE LA ALCALDÍA MUNICIPAL DE ITAGÜÍ EN LA CARRERA 50 N° 51-55 PRIMER PISO, SECTOR SALA ATENCIÓN AL USUARIO, DESTINADO PARA LA INSTALACIÓN DE UN CAJERO AUTOMÁTICO DE BBVA, PARA USO DE LA COMUNIDAD EN GENERAL Y LA ADMINISTRACIÓN DE ITAGÜÍ</t>
  </si>
  <si>
    <t xml:space="preserve">ADICION N. 3  QUE VA DESDE EL 16 FEBRERO AL 15 DE ABRIL 2018 </t>
  </si>
  <si>
    <t>ADICION N. 4 QUE VA DESDE EL 17 DE MARZO AL 31 DE JULIO DEL 2018</t>
  </si>
  <si>
    <t>ADICION N. 4 QUE VA DESDE EL  01 DE MARZO DEL 2018 AL 15 DE MARZO DEL 2018</t>
  </si>
  <si>
    <t>ADICION N. 3 QUE VA DEL 01 FEBRERODEL 2018 AL 31 MARZO DEL 2018</t>
  </si>
  <si>
    <t>ADICION N. 2 EN T Y V  QUE VA DESDE EL 01 DE FEBRERO DEL 2018 HASTA EL 15 NOVIEMBRE DEL 2018</t>
  </si>
  <si>
    <t>ADICION N. 3 QUE VA DESDE EL 01 DE FEBRERO DEL 2018 AL  15 NOV DEL 2018</t>
  </si>
  <si>
    <t>SGM-293-2017</t>
  </si>
  <si>
    <t>DEPARTAMENTO DE POLICIA METROPOLITANA DEL VALLE DE ABURRÁ</t>
  </si>
  <si>
    <t>800140985-1</t>
  </si>
  <si>
    <t>AUNAR ESFUERZOS ENTRE LA ALCALDÍA DEL MUNICIPIO DE ITAGÜÍ Y LA  POLICÍA METROPOLITANA DEL VALLE DE ABURRÁ, PARA LA DESTINACIÓN DE AUXILIARES DE POLICÍA BACHILLER QUE COADYUVARÁN A LA SEGURIDAD CIUDADANA DEL MUNICIPIO</t>
  </si>
  <si>
    <t>1 MES Y 22 DÍAS</t>
  </si>
  <si>
    <t>ADICION N. 3 QUE VA DESDE EL 16 DE ENERO AL 13 DE SEPTIEMBRE DEL 2018</t>
  </si>
  <si>
    <t>ADICION N. 1 QUE VA DESDE EL  01 DE FEBRERO DEL 2018 HASTA EL 30 DE JUNIO DEL 2018</t>
  </si>
  <si>
    <t>SI-247-2017</t>
  </si>
  <si>
    <t>CONSORCIO PARQUES ITAGUI 2017</t>
  </si>
  <si>
    <t>901103310-1</t>
  </si>
  <si>
    <t>INTERVENTORÍA TÉCNICA ADMINISTRATIVA FINANCIERA Y AMBIENTAL PARA LA ADECUACIÓN URBANÍSTICA, PAISAJÍSTICA Y OBRAS COMPLEMENTARIAS DE LOS PARQUES SANTA MARÍA No. 2 Y LA ESMERALDA EN EL MUNICIPIO DE ITAGÜÍ</t>
  </si>
  <si>
    <t>4 MESES Y 15 DIAS</t>
  </si>
  <si>
    <t>ADICION N.3 QUE VA DESDE EL  01 DE FEBRERO 2018 AL 15 DE MARZO DEL 2018</t>
  </si>
  <si>
    <t>ADICION N. 3 QUE VA DESDE EL 01 DE FEBERO DEL 2018 AL 15 DE ABRIL DEL 2018</t>
  </si>
  <si>
    <t>SEYC-106-2017</t>
  </si>
  <si>
    <t>UNE EPM TELECOMUNICACIONES</t>
  </si>
  <si>
    <t>PRESTAR SERVICIOS DE CONECTIVIDAD E INTERNET PARA LAS 38 SEDES DE LAS 24 INSTITUCIONES EDUCATIVAS OFICIALES DEL MUNICIPIO DE ITAGÜÍ Y UN MULTIPUNTO DE INTERNET CENTRALIZADO</t>
  </si>
  <si>
    <t>ADICION N. 1 QUE VA DESDE EL 26 DE FEBRERO AL 09 DE JUNIO DEL 2018</t>
  </si>
  <si>
    <t>ADICION N. 1 QUE VA DESDE EL 01 DE MARZO AL 31 DE JULIO DEL 2018</t>
  </si>
  <si>
    <t>SG-115-2017</t>
  </si>
  <si>
    <t xml:space="preserve"> ARCHIVOS MODULARES DE COLOMBIA S.A.S.</t>
  </si>
  <si>
    <t>800241231-0</t>
  </si>
  <si>
    <t>PRESTACIÓN DE SERVICIOS DE APOYO A LA GESTIÓN EN EL ALMACENAMIENTO, CUSTODIA DE ARCHIVOS Y CONSULTAS EN EL ARCHIVO CENTRAL DE LA ADMINISTRACIÓN MUNICIPAL DE ITAGÜÍ; ASI COMO  LA CONTINUACION DE LA MODERNIZACION DE LA UNIDAD DE CORRESPONDENCIA Y/O VENTANILLA UNICA, DEL PROGRAMA DE GESTION DOCUMENTAL</t>
  </si>
  <si>
    <t>ADICION N. 4 QUE VA DESDE EL 01 DE MARZO DEL 2018 AL 30 DE ABRIL DEL 2018</t>
  </si>
  <si>
    <t>ADICION N. 3 EN TIEMPO QUE VA DESDE EL 01 DE ABRIL HASTA EL 15 DE ABRIL DEL 2018</t>
  </si>
  <si>
    <t>CONSTRUCCIÓN DEL CENTRO INTEGRAL PARQUE DE LAS LUCES EN EL MUNICIPIO DE ITAGÜÍ</t>
  </si>
  <si>
    <t>SI-198-2015</t>
  </si>
  <si>
    <t>CONSTRUCCIONES CIVILES Y PAVIMENTOS S.A.-CONCYPA S.A.</t>
  </si>
  <si>
    <t>800016281-5</t>
  </si>
  <si>
    <t>ADICION N. 6 QUE VA DESDE EL 18 DE MARZO DEL 2018 AL 17 DE JUNIO 2018</t>
  </si>
  <si>
    <t>18 meses</t>
  </si>
  <si>
    <t>CONTRATOS 2015 y 2017</t>
  </si>
  <si>
    <t>ENERO - FEBRERO-MARZO DEL 2018</t>
  </si>
  <si>
    <t>ADICION N. 3  EN T Y V QUE VA DESDE EL 01 DE ABRIL AL30 ABRIL DEL 2018</t>
  </si>
  <si>
    <t>ADICION N. 3 TIEMPO Y VALOR QUE VA DESDE EL 01 DE FEBRERO HASTA EL 15 DE FEBRERO DEL 2018</t>
  </si>
  <si>
    <t>ADICION N. 1 QUE VA DESDE EL 13 DE MARZO AL 12 DE AGOSTO DEL 2018</t>
  </si>
  <si>
    <t>SSA-190-2018</t>
  </si>
  <si>
    <t>SG-191-2018</t>
  </si>
  <si>
    <t>VIRTUAL S.A.S.</t>
  </si>
  <si>
    <t>ADQUISICIÓN DE DOS ESCÁNERES PARA LA OFICINA DE ADQUISICIONES DEL MUNICIPIO DE ITAGÜÍ</t>
  </si>
  <si>
    <t>8 DIAS</t>
  </si>
  <si>
    <t>45 DIAS</t>
  </si>
  <si>
    <t>811001742-3</t>
  </si>
  <si>
    <t>ALCALDIA MUNICIPAL</t>
  </si>
  <si>
    <t>SECRETARIA DE DEPORTES Y RECREACION</t>
  </si>
  <si>
    <t>SECRETARIA DE RECREACION Y CULTURA</t>
  </si>
  <si>
    <t>SECRETARIA GOBIERNO MUNICIPAL</t>
  </si>
  <si>
    <r>
      <t>PRESTACIÓN DE SERVICIOS DE APOYO A LA GESTIÓN PARA LA CONSECUCIÓN, CARACTERIZACIÓN, CLASIFICACIÓN Y POSTERIOR ELABORACIÓN DE LAS BASES DE DATOS DE LOS POSTULANTES A LOS DIFERENTES PROGRAMAS QUE OFERTA LA SECRETARÍA DE VIVIENDA Y HÁBITAT DEL MUNICIPIO DE ITAGÚÍ</t>
    </r>
    <r>
      <rPr>
        <sz val="9"/>
        <rFont val="Arial"/>
        <family val="2"/>
      </rPr>
      <t xml:space="preserve"> </t>
    </r>
  </si>
  <si>
    <t>DEPARTAMENTO ADMINISTRATIVO DE PLANEACION</t>
  </si>
  <si>
    <t>SECRETARIA DE MEDIO AMBIENTE</t>
  </si>
  <si>
    <t>SECRETARIA HACIENDA</t>
  </si>
  <si>
    <t>SECRETARIA MEDIO AMBIENTE</t>
  </si>
  <si>
    <t>ABRIL -MAYO-JUNIO DEL 2018</t>
  </si>
  <si>
    <t>SGM-192-2018</t>
  </si>
  <si>
    <t>SSYPS-193-2018</t>
  </si>
  <si>
    <t>DAP-194-2018</t>
  </si>
  <si>
    <t>SGM-195-2018</t>
  </si>
  <si>
    <t>SSA-196-2018</t>
  </si>
  <si>
    <t>SSYPS-197-2018</t>
  </si>
  <si>
    <t>SG-198-2018</t>
  </si>
  <si>
    <t>SG-199-2018</t>
  </si>
  <si>
    <t>SH-200-2018</t>
  </si>
  <si>
    <t>SGM-201-2018</t>
  </si>
  <si>
    <t>SGM-202-2018</t>
  </si>
  <si>
    <t>SGM-203-2018</t>
  </si>
  <si>
    <t>SI-204-2018</t>
  </si>
  <si>
    <t>SI-205-2018</t>
  </si>
  <si>
    <t>SPIS-206-2018</t>
  </si>
  <si>
    <t>SSYPS-207-2018</t>
  </si>
  <si>
    <t>SSYPS-208-2018</t>
  </si>
  <si>
    <t>SSA-209-2018</t>
  </si>
  <si>
    <t>SSA-210-2018</t>
  </si>
  <si>
    <t>SSA-211-2018</t>
  </si>
  <si>
    <t>SSA-212-2018</t>
  </si>
  <si>
    <t>SSA-213-2018</t>
  </si>
  <si>
    <t>SSA-214-2018</t>
  </si>
  <si>
    <t>SJ-215-2018</t>
  </si>
  <si>
    <t>SGM-216-2018</t>
  </si>
  <si>
    <t>SECRETARIA DE PLANEACION</t>
  </si>
  <si>
    <t>PRESTACIÓN DEL SERVICIO DE VIGILANCIA PRIVADA PARA LAS INSTITUCIONES EDUCATIVAS OFICIALES, SEDES CENTRALIZADAS Y DESCENTRALIZADAS DEL MUNICIPIO DE ITAGÜÍ, ASÍ COMO LA CONTINUIDAD DE LAS ESTRATEGIAS DE SISTEMAS DE SEGURIDAD ELECTRÓNICA PARA EL AÑO DE 2018</t>
  </si>
  <si>
    <t>ADQUIRIR INSUMOS QUIMICOS Y DISPOSITIVOS DE APLICACIÓN PARA EL CONTROL INTEGRADO DE PLAGAS Y VECTORES EN EL MUNICIPIO DE ITAGUI</t>
  </si>
  <si>
    <t>LOGISTICA PARA APOYAR LA REALIZACIÓN DE LOS COMITÉS PERMANENTES DE ESTRATIFICACIÓN, SUBDIRECCIÓN DE INFORMACIÓN Y CARACTERIZACIÓN PARA EL AÑO 2018</t>
  </si>
  <si>
    <t>PRESTACIÓN DE SERVICIO PARA EL SOPORTE TÉCNICO Y OPERATIVO DEL PARQUE AUTOMOTOR DE LA ADMINISTRACIÓN MUNICIPAL DE ITAGÜÍ Y DE LOS ORGANISMOS DE SEGURIDAD Y JUSTICIA QUE PRESTAN SUS SERVICIOS EN ÉSTA CIUDAD</t>
  </si>
  <si>
    <t>PRESTACIÓN DEL SERVICIO INTEGRAL DE ASEO Y CAFETERÍA INCLUYENDO EL INSUMO DE ASEO Y CAFETERÍA PARA LA ADMINISTRACIÓN CENTRAL Y SUS SEDES Y EL SERVICIO DE ASEO A LAS INSTALACIONES DE LAS INSTITUCIONES EDUCATIVAS DEL MUNICIPIO DE ITAGÜÍ</t>
  </si>
  <si>
    <t>PRESTACIÓN DE SERVICIOS PARA EL ANÁLISIS FISICOQUÍMICOS Y  MICROBIOLÓGICOS DE LA CALIDAD DEL AGUA DE CONSUMO HUMANO, DE USO RECREATIVO Y DE LOS ALIMENTOS COMERCIALIZADOS EN EL MUNICIPIO DE ITAGÜÍ</t>
  </si>
  <si>
    <t>PRESTACIÓN DEL SERVICIO DE MENSAJERÍA EXPRESA Y COURIER EN MOTO (IN HOUSE) PARA LA DISTRIBUCIÓN Y ENTREGA DE LOS ENVÍOS DE TODAS LAS DEPENDENCIAS DE LA ADMINISTRACIÓN MUNICIPAL DE ITAGÜÍ PARA EL AÑO 2018</t>
  </si>
  <si>
    <t>PRESTACIÓN DE SERVICIOS PARA EL ALMACENAMIENTO, CUSTODIA DE ARCHIVOS Y CONSULTAS EN EL ARCHIVO CENTRAL DE LA ADMINISTRACIÓN MUNICIPAL DE ITAGÜÍ</t>
  </si>
  <si>
    <t>PRESTACIÓN DEL SERVICIO DE COPIADO E IMPRESIÓN INCLUIDO FORMAS PRE IMPRESAS Y REALIZACIÓN DE CAMPAÑA PUBLICITARIA: “CULTURA TRIBUTARIA EN EL MUNICIPIO DE ITAGÜÍ"</t>
  </si>
  <si>
    <t>ATENCION DE LA SITUACION DE CALAMIDAD PUBLICA EN EL MUNICIPIO DE ITAGUI DISPUESTA MEDIANTE EL DECRETO 770 DE 2018</t>
  </si>
  <si>
    <t>ADQUISICION DE BONOS QUE PUEDAN SER CANJEABLES POR PRODUCTOS DE LA CANASTA FAMILIAR, PARA BRINDAR AYUDA HUMANITARIA DE ATENCION INMEDIATA A PERSONAS QUE SE ENCUENTRAN EN SITUACION DE DESPLAZAMIENTO EN EL MUNICIPIO DE ITAGUI</t>
  </si>
  <si>
    <t>INTERVENTORÍA TÉCNICA, ADMINISTRATIVA, FINANCIERA, CONTABLE, LEGAL Y AMBIENTAL AL CONTRATO DE OBRA PARA LA REHABILITACIÓN Y SEÑALIZACIÓN DE LAS VÍAS METROPOLITANAS: CALLE 36 ENTRE CARRERAS 61 Y 53, CARRERA 64 ENTRE CALLES 23 Y 35, Y CALLE 35 ENTRE CARRERAS 64 Y 61 INCLUYE IMPLEMENTACIÓN DE CICLORRUTA, Y MEJORAMIENTO DE ANDENES EN LA CARRERA 52 ENTRE CALLES 80 Y 85 EN EL MUNICIPIO DE ITAGÜI</t>
  </si>
  <si>
    <t xml:space="preserve">REHABILITACIÓN Y SEÑALIZACIÓN DE LAS VIAS METROPOLITANAS: CALLE 36 ENTRE CARRERAS 61 Y 53, CARRERA 64 ENTRE CALLES 23 Y 35, Y CALLE 35 ENTRE CARRERAS 64 Y 61 INCLUYE IMPLEMENTACION DE CICLORRUTA, Y MEJORAMIENTO DE ANDENES EN LA CARRERA 52 ENTRE CALLES 80 Y 85 EN EL MUNICIPIO DE ITAGÜÍ”. OBJETO. “REHABILITACIÓN Y SEÑALIZACIÓN DE LAS VIAS METROPOLITANAS: CALLE 36 ENTRE CARRERAS 61 Y 53, CARRERA 64 ENTRE CALLES 23 Y 35, Y CALLE 35 ENTRE CARRERAS 64 Y 61 INCLUYE IMPLEMENTACION DE CICLORRUTA, Y MEJORAMIENTO DE ANDENES EN LA CARRERA 52 ENTRE CALLES 80 Y 85 EN EL MUNICIPIO DE ITAGÜÍ </t>
  </si>
  <si>
    <t xml:space="preserve">PRESTACIÓN DE SERVICIOS PROFESIONALES PARA LA IMPLEMENTACIÓN DEL MODELO DE PLANEACIÓN LOCAL Y PACTO CIUDADANO. </t>
  </si>
  <si>
    <t>PRESTAR LOS SERVICIOS DE PROTECCIÓN ESPECÍFICA Y DETECCIÓN TEMPRANA DE Y LA ATENCIÓN DE ENFERMEDADES DE INTERÉS EN SALUD PÚBLICA DESCRITOS EN LA RESOLUCIÓN 412 DE 2000, A LA POBLACIÓN POBRE NO ASEGURADA (PPNA) SUSCEPTIBLE DE AFILIACIÓN  Y LA POBLACIÓN  IDENTIFICADA POR EL SISBEN III CON UN PUNTAJE SUPERIOR A 51.57 (SEGÚN RESOLUCIÓN 3778 DE AGOSTO 30 DE 2011) Y NO ESTAR AFILIADO A NINGUNA EPS</t>
  </si>
  <si>
    <t>PRESTAR LOS SERVICIOS DEL PRIMER NIVEL DE COMPLEJIDAD CONTEMPLADOS EN LA RESOLUCIÓN 5261 DE 1994, DECRETO 4747 DE 2007 Y RESOLUCIÓN 5334 DE 2008 A LA POBLACIÓN POBRE NO ASEGURADA (PPNA) SUSCEPTIBLE DE AFILIACIÓN Y LA POBLACIÓN IDENTIFICADA POR EL SISBEN III CON UN PUNTAJE SUPERIOR A 51.57 (SEGÚN RESOLUCIÓN 3778 DE AGOSTO 30 DE 2011) Y NO ESTAR AFILIADO A NINGUNA EPS</t>
  </si>
  <si>
    <t>ARRENDAMIENTO DE UN (1) LOCAL COMERCIAL PARA USO DE LA OFICINA DEL SISBÉN DE LA ADMINISTRACIÓN MUNICIPAL DE ITAGÜÍ, UBICADO EN LA CARRERA 51 N° 54-20 PRIMER PISO DEL MUNICIPIO DE ITAGÜÍ, CON UN ÁREA DE 184 MTS, DOTADO DE DOS (02) BAÑOS, COCINETA, PATIO, SERVICIO DE TELÉFONO DOS LÍNEAS TELEFÓNICAS, CONEXIONES A INTERNET, SERVICIO DE MONITOREO (ALARMA), CON CONTADOR DE ENERGÍA Y ACUEDUCTO INDEPENDIENTES</t>
  </si>
  <si>
    <t>CONTRATO DE ARRENDAMIENTO UN (1) INMUEBLE (ESPACIO FISICO),  DE SU PROPIEDAD UBICADO EN LAS INSTALACIONES DE LA SECRETARIA DE MOVILIDAD DEL MUNICIPIO DE ITAGUI, CALLE 50  N° 43-34, AL ARRENDATARIO, Y ESTE LO RECIBE AL MISMO TITULO Y A ENTERA SATISFACCION</t>
  </si>
  <si>
    <t>ARRENDAMIENTO DE  UN BIEN INMUEBLE OFICINA 213, UBICADA EN EL CENTRO COMERCIAL ITAGÜÍ PARA CUMPLIR LAS  FUNCIONES DE OFICINA, PARA LA PRESTACIÓN ADECUADA Y EFICIENTE DE LOS SERVICIOS DE LA DIRECCIÓN ADMINISTRATIVA DE AUTORIDAD ESPECIAL DE POLICÍA, INTEGRIDAD URBANÍSTICA  DEL MUNICIPIO DE ITAGÜÍ”. “ARRENDAMIENTO DE  UN BIEN INMUEBLE OFICINA 213, UBICADA EN EL    CENTRO COMERCIAL ITAGÜÍ PARA CUMPLIR LAS  FUNCIONES DE OFICINA, PARA LA PRESTACIÓN ADECUADA Y EFICIENTE DE LOS SERVICIOS DE LA DIRECCIÓN ADMINISTRATIVA DE AUTORIDAD ESPECIAL DE POLICÍA, INTEGRIDAD URBANÍSTICA  DEL MUNICIPIO DE ITAGÜÍ</t>
  </si>
  <si>
    <t>EL ARRENDADOR ENTREGA A TITULO DE ARRENDAMIENTO AL ARRENDATARIO UN (1) LOCAL PARA USO PUBLICO Y UNA (1) CELDA DE PARQUEADERO, PARA USO DE LA ADMINISTRACION MUNICIPAL DE ITAGUI, UBICADOS EN EL CENTRO COMERCIAL ITAGUI LOCAL 112</t>
  </si>
  <si>
    <t>PRESTACIÓN DE SERVICIOS PROFESIONALES PARA EL ACOMPAÑAMIENTO, APOYO Y ASESORÍA JURÍDICA EN ACTIVIDADES ESPECÍFICAS DE LA OFICINA DE ADQUISICIONES DEL MUNICIPIO DE ITAGÜÍ, PARA EL FORTALECIMIENTO DE LA LEGALIDAD Y OPORTUNIDAD DE LA GESTIÓN ADMINISTRATIVA</t>
  </si>
  <si>
    <t>LOGISTICA DEL COMPONENTE FISICO, PARA AUNAR ESFUERZOS DE COOPERACION Y AS1I APOYAR AL PERSONAL INTEGRANTE DEL GRUPO DE ACCION UNIFICADA POR LA LIBERTAD PERSONAL ANTIOQUIA (GAULA), UNIDAD ENCARGADA DE CONTRARRESTAR LOS DELITOS DE SECUESTRO Y EXTORSION Y SE CONSERVAN LAS CONDICIONES MINIMAS DE CONVIVENCIA DENTRO DE LA JURISDICCION DEL MUNICIPIO DE ITAGUI</t>
  </si>
  <si>
    <t>830506160-4</t>
  </si>
  <si>
    <t>800210582-8</t>
  </si>
  <si>
    <t>71692208-1</t>
  </si>
  <si>
    <t>890932535-7</t>
  </si>
  <si>
    <t>800233801-5</t>
  </si>
  <si>
    <t>901184446-9</t>
  </si>
  <si>
    <t>42769284-9</t>
  </si>
  <si>
    <t>890900608-9</t>
  </si>
  <si>
    <t>901188804-0</t>
  </si>
  <si>
    <t>901188813-7</t>
  </si>
  <si>
    <t>1036638254-5</t>
  </si>
  <si>
    <t>32329773-5</t>
  </si>
  <si>
    <t>1036623468-8</t>
  </si>
  <si>
    <t>1152688805-8</t>
  </si>
  <si>
    <t>SEGURIDAD RECORD DE COLOMBIA LTDA-SEGURCOL</t>
  </si>
  <si>
    <t>MANTYS LTDA</t>
  </si>
  <si>
    <t>INVERSIONES PALACIO CUARTAS HERMANOS S.A.S.</t>
  </si>
  <si>
    <t>RAMIREZ GOMEZ LUIS FERNANDO</t>
  </si>
  <si>
    <t>ASEAR S.A. ESP</t>
  </si>
  <si>
    <t>TECNIMICRO LABORATORIO DE ANALISIS S.A.S.</t>
  </si>
  <si>
    <t>GRM COLOMBIA S.A.S.</t>
  </si>
  <si>
    <t>UNION TEMPORAL CULTURA TRIBUTARIA 2018</t>
  </si>
  <si>
    <t>RESTREPO GOMEZ LUZ MARINA</t>
  </si>
  <si>
    <t>ALMACENES ÉXITO S.A</t>
  </si>
  <si>
    <t>CONSORCIO VIAS METROPOLITANAS</t>
  </si>
  <si>
    <t>CONSORCIO ITAGUI 2018 C&amp;F</t>
  </si>
  <si>
    <t>RAMIREZ CASTAÑO NATALIA</t>
  </si>
  <si>
    <t>MONSALVE PULGARIN JOHANA VANESSA</t>
  </si>
  <si>
    <t>ALVAREZ GRISALES NATALIA</t>
  </si>
  <si>
    <t>$ 14.133.648 SIN EROGACION PRESUPUESTAL POR PARTE DEL MUNICIPIO</t>
  </si>
  <si>
    <t>15 DIAS Y 8 MESES</t>
  </si>
  <si>
    <t>7 MESES Y 29 DÍAS</t>
  </si>
  <si>
    <t>25 DIAS Y 7 MESES</t>
  </si>
  <si>
    <t>1 MES Y 12 DÍAS</t>
  </si>
  <si>
    <t xml:space="preserve">15 DIAS  </t>
  </si>
  <si>
    <t>10 DIAS Y 6 MESES</t>
  </si>
  <si>
    <t>5 MESES Y 20 DIAS</t>
  </si>
  <si>
    <t>Adicion n. 1 t y v por 1 mes que va desde 01 de junio al 30 junio</t>
  </si>
  <si>
    <t>6 meses</t>
  </si>
  <si>
    <t>9 meses</t>
  </si>
  <si>
    <t>Adicion n. 1 en t y  v  por 2 meses que va desde le 01 de julio al 30 septiembre 2018</t>
  </si>
  <si>
    <t xml:space="preserve">15 DIAS Y 3 MESES </t>
  </si>
  <si>
    <t>Adicion n. 1 tiempo y valor por un periodo de 1 mes que va desde el 16 de mayo al 15 de junio del 2018</t>
  </si>
  <si>
    <t xml:space="preserve">15 DIAS Y 4 MESES </t>
  </si>
  <si>
    <t xml:space="preserve">ADICION N. 5 EN TIEMPO (4 MESES )QUE VA DESDE EL 01 DE JULIO AL 31 OCTUBRE DEL 2018ADICION N. 4 TIEMPO (1 MES) QUE VA DESDE 01 DE MAYO AL 30 DE JUNIO DEL 2018 ; ADICION N. 2 DE  2 MESES Y 13 DIAS DEL 16 DICIEMBREDEL 2017  AL 28 DE FEBRERO DEL 2018       ADICION N. 1  DE 1 MES  Y 15 DIAS, </t>
  </si>
  <si>
    <t>ADICION N. 1 EN T Y V (5 MESES) QUE VA DESDE  01 DE JUNIO AL 31 0CTUBRE DEL 2018</t>
  </si>
  <si>
    <t>17 MESES</t>
  </si>
  <si>
    <t>3 MES Y 22 DÍAS</t>
  </si>
  <si>
    <t>ADICION N. 4 TIEMPO(3 MESES) QUE VA DESDE EL 01 DE JUNIO AL 31 DE AGOSTO DEL 2018,ADICION N. 3 TIEMPO (3 MESES) QUE VA DESDE EL 01 DE ABRIL AL 31 MAYO DEL 2018, ADICION N. 2 QUE VA DESDE EL 01 DE FEBRERO AL 31 DE MARZO DEL 2018, ADICION N. 1 EN TIEMPO (1 MES ) QUE VA DESDE EL 01 DE ENERO AL 31 DE ENERO DEL 2018</t>
  </si>
  <si>
    <t>811039557-1</t>
  </si>
  <si>
    <t>SECRETARIA DE VIVIENDA Y HABITAD</t>
  </si>
  <si>
    <t>JULIO-AGOSTO-SEPTIEMBRE DEL 2018</t>
  </si>
  <si>
    <t xml:space="preserve">SECRETA PARTICIPACION E INCLUSION SOCIAL  </t>
  </si>
  <si>
    <t>SGM-217-2018</t>
  </si>
  <si>
    <t>SGM-218-2018</t>
  </si>
  <si>
    <t>SEYC-219-2018</t>
  </si>
  <si>
    <t>SEYC-220-2018</t>
  </si>
  <si>
    <t>SEYC-221-2018</t>
  </si>
  <si>
    <t>SEYC-222-2018</t>
  </si>
  <si>
    <t>SGM-223-2018</t>
  </si>
  <si>
    <t>SGM-224-2018</t>
  </si>
  <si>
    <t>SSA-225-2018</t>
  </si>
  <si>
    <t>SEYC-226-2018</t>
  </si>
  <si>
    <t>SSYPS-227-2018</t>
  </si>
  <si>
    <t>SI-228-2018</t>
  </si>
  <si>
    <t>SGM-229-2018</t>
  </si>
  <si>
    <t>SGM-230-2018</t>
  </si>
  <si>
    <t>AM-231-2018</t>
  </si>
  <si>
    <t>SI-232-2018</t>
  </si>
  <si>
    <t>SSA-233-2018</t>
  </si>
  <si>
    <t>SI-234-2018</t>
  </si>
  <si>
    <t>SGM-235-2018</t>
  </si>
  <si>
    <t>SSYPS-236-2018</t>
  </si>
  <si>
    <t>SSYPS-237-2018</t>
  </si>
  <si>
    <t>SSYPS-238-2018</t>
  </si>
  <si>
    <t>SEYC-239-2018</t>
  </si>
  <si>
    <t>SPIS-240-2018</t>
  </si>
  <si>
    <t>SEYC-241-2018</t>
  </si>
  <si>
    <t>SEYC-242-2018</t>
  </si>
  <si>
    <t>SEYC-243-2018</t>
  </si>
  <si>
    <t>SPIS-244-2018</t>
  </si>
  <si>
    <t>DAP-245-2018</t>
  </si>
  <si>
    <t>SJ-246-2018</t>
  </si>
  <si>
    <t>SEYC-247-2018</t>
  </si>
  <si>
    <t>SSYPS-248-2018</t>
  </si>
  <si>
    <t>SG-249-2018</t>
  </si>
  <si>
    <t>SSYPS-250-2018</t>
  </si>
  <si>
    <t>SH-251-2018</t>
  </si>
  <si>
    <t>SEYC-252-2018</t>
  </si>
  <si>
    <t>SG-253-2018</t>
  </si>
  <si>
    <t>SSYPS-254-2018</t>
  </si>
  <si>
    <t>SPIS-255-2018</t>
  </si>
  <si>
    <t>SJ-256-2018</t>
  </si>
  <si>
    <t>SSA-257-2018</t>
  </si>
  <si>
    <t>SGM-258-2018</t>
  </si>
  <si>
    <t>SSA-259-2018</t>
  </si>
  <si>
    <t>SSYPS-260-2018</t>
  </si>
  <si>
    <t>DAP-261-2018</t>
  </si>
  <si>
    <t>SPIS-262-2018</t>
  </si>
  <si>
    <t>SI-263-2018</t>
  </si>
  <si>
    <t>SSYPS-264-2018</t>
  </si>
  <si>
    <t>SSA-265-2018</t>
  </si>
  <si>
    <t>SH-266-2018</t>
  </si>
  <si>
    <t>SSYPS-267-2018</t>
  </si>
  <si>
    <t>SPIS-268-2018</t>
  </si>
  <si>
    <t>SSA-269-2018</t>
  </si>
  <si>
    <t>SI-270-2018</t>
  </si>
  <si>
    <t>DAP-271-2018</t>
  </si>
  <si>
    <t>SSYPS-272-2018</t>
  </si>
  <si>
    <t>DAP-273-2018</t>
  </si>
  <si>
    <t>DAP-274-2018</t>
  </si>
  <si>
    <t>DAP-275-2018</t>
  </si>
  <si>
    <t>SPIS-276-2018</t>
  </si>
  <si>
    <t>SG-277-2018</t>
  </si>
  <si>
    <t>SSA-278-2018</t>
  </si>
  <si>
    <t xml:space="preserve">SSA-279-2018   </t>
  </si>
  <si>
    <t>SG-280-2018</t>
  </si>
  <si>
    <t>SI-281-2018</t>
  </si>
  <si>
    <t>SVH-282-2018</t>
  </si>
  <si>
    <t>SM-283-2018</t>
  </si>
  <si>
    <t>SJ-284-2018</t>
  </si>
  <si>
    <t>SJ-285-2018</t>
  </si>
  <si>
    <t>SVH-286-2018</t>
  </si>
  <si>
    <t>SSA-287-2018</t>
  </si>
  <si>
    <t>SI-288-2018</t>
  </si>
  <si>
    <t>SSA-289-2018</t>
  </si>
  <si>
    <t>SSA-290-2018</t>
  </si>
  <si>
    <t>SEYC-291-2018</t>
  </si>
  <si>
    <t>SI-292-2018</t>
  </si>
  <si>
    <t>SSA-293-2018</t>
  </si>
  <si>
    <t>AM-294-2018</t>
  </si>
  <si>
    <t>AM-295-2018</t>
  </si>
  <si>
    <t>ADQUISICIÓN E INSTALACIÓN DE MOBILIARIO, ENSERES, EQUIPOS DE CÓMPUTO, ELECTRÓNICOS,  MAQUINARIA Y ACCESORIOS DE OFICINA; PARA EL MUNICIPIO DE ITAGÜÍ  Y  PARA LA POLICÍA METROPOLITANA  DEL VALLE DE ABURRA  EN VIRTUD DEL CONVENIO INTERADMINISTRATIVO SGM-293-2017</t>
  </si>
  <si>
    <t>PRESTACIÓN DE SERVICIOS PARA LA ADMINISTRACIÓN Y ORGANIZACIÓN DEL ARCHIVO DE EXPEDIENTES LABORALES DE LOS DOCENTES Y DIRECTIVOS DOCENTES, EN LOS ARCHIVOS DE GESTIÓN Y MANEJO DE CORRESPONDENCIA DE LA SECRETARÍA DE EDUCACIÓN Y CULTURA DEL MUNICIPIO DE ITAGÜÍ</t>
  </si>
  <si>
    <t>PRESTACIÓN DE SERVICIOS DE APOYO A LA GESTIÓN PARA REALIZAR ACTIVIDADES ADMINISTRATIVAS, OPERATIVAS Y ASISTENCIALES EN LAS 24 INSTITUCIONES EDUCATIVAS OFICIALES DEL MUNICIPIO DE ITAGÜÍ</t>
  </si>
  <si>
    <t>PRESTAR SOPORTE TÉCNICO A LA INFRAESTRUCTURA TECNOLÓGICA, EQUIPOS INFORMÁTICOS, REDES DE TELECOMUNICACIONES, RED ELÉCTRICA DE TECNOLOGÍA DE LA INFORMACIÓN, ATENCIÓN DE INCIDENTES EN SERVIDORES XS, EN LAS 24 INSTITUCIONES EDUCATIVAS OFICIALES DEL MUNICIPIO DE ITAGÜÍ Y EN EL CITY LAB, A TRAVÉS DEL SERVICIO INTEGRAL DE MESA DE SERVICIOS EN LA MODALIDAD DE OUTSOURCING POR MEDIO DE LA CUAL SE CANALIZARÁN TODAS LAS SOLICITUDES</t>
  </si>
  <si>
    <t>PRESTAR SERVICIOS DE CONECTIVIDAD A INTERNET PARA LAS 24 INSTITUCIONES EDUCATIVAS OFICIALES DEL MUNICIPIO DE ITAGÜÍ</t>
  </si>
  <si>
    <t>CONVENIO INTERADMINISTRATIVO DE ASOCIACIÓN ENTRE EL MUNICIPIO DE ITAGÜÍ Y LA AGENCIA DE DESARROLLO LOCAL DE ITAGÜÍ -ADELI-, A FIN DE COORDINAR ACCIONES CONJUNTAS PARA EL FORTALECIMIENTO DEL PROYECTO DE EDUCACIÓN Y CULTURA CIUDADANA, CON GESTORES PEDAGÓGICOS Y VIGÍAS DEL ESPACIO PÚBLICO, EN EL MUNICIPIO DE ITAGÜÍ</t>
  </si>
  <si>
    <t>PRESTACIÓN DE SERVICIOS DE APOYO A LA GESTIÓN PARA REALIZAR ACTIVIDADES LOGÍSTICAS,  ASISTENCIALES A LA SECRETARIA DE GOBIERNO MUNICIPAL Y AUTORIDADES, EN COORDINACIÓN CON LOS ORGANISMOS DE SEGURIDAD DEL MUNICIPIO DE ITAGÜÍ</t>
  </si>
  <si>
    <t>PRESTACIÓN DE SERVICIOS DE APOYO A LA GESTIÓN PARA EJECUTAR LAS ACTIVIDADES DEL DÍA DEL SERVIDOR PÚBLICO Y DEL DÍA DEL CONDUCTOR</t>
  </si>
  <si>
    <t>PRESTACION DE SERVICIOS DE APOYO A LA GESTION PARA LA REALIZACION DE PRESENTACIONES ARTISTICAS Y CULTURALES EN LA CELEBRACION Y CONMEMORACION DEL DIA 20 DE JULIO</t>
  </si>
  <si>
    <t>PRESTACION DE SERVICIOS PROFESIONALES PARA DESARROLLAR EL PROYECTO FORJA TU SALUD DIRIGIDO A JOVENES Y ADOLESCENTES DE LA COMUNA CUATRO DE ITAGUI POR MEDIO DE ESTRATEGIAS DE INTERVENCION, PROCESOS DE TRANSFORMACION EN JOVENES CON ALTO RIESGO DE CONSUMO DE SUSTANCIAS PSICOACTIVAS, PROSTITUCION Y DELINCUENCIA</t>
  </si>
  <si>
    <t>ADECUACIÓN Y MANTENIMIENTO DE ESCENARIOS RECREATIVOS, DEPORTIVOS, CULTURALES Y EDUCATIVOS DEL MUNICIPIO DE ITAGUI</t>
  </si>
  <si>
    <t>CONTRATO DE OBRAS DE REHABILITACION Y RECUPERACION DENTRO DE LA DECLARATORIA DE CALAMIDAD PUBLICA DECLARADA MEDIANTE EL DECRETO 770 DE 2018 Y LA ADICION DEL MISMO EN EL DECRETO 938 DE 2018</t>
  </si>
  <si>
    <t>PRESTACION DE SERVICIOS PROFESIONALES  DE UN INGENIERO MAGISTER EN INGENIERIA CIVIL COMO APOYO A LA DIRECCION ADMINISTRATIVA,AUTORIDAD ESPECIAL DE POLICIA,INTEGRIDAD URBANISTICA Y LA SUBSECRETARIA DE GESTION DE RIESGO,DESASTRES Y EMERGENCIAS</t>
  </si>
  <si>
    <t>PRESTACION DE SERVICIOS PROFESIONALES  DE UN COMUNICADOR COMO APOYO A LA OFICINA ASESORA DE COMUNICACIONES EN LA DIFUSION DE INFORMACION Y CREACION DE CONTENIDOS PERIODISTICOS PARA LOS DIFERENTES MEDIOS  DE COMUNICACIÓN INTERNOS Y EXTERNOS</t>
  </si>
  <si>
    <t>PRESTACION DE SERVICIOS PROFESIONALES COMO INGENIERO CIVIL EN APOYO A LA SUPERVISION Y ACTIVIDADES PROPIAS DE LA GESTION DE LA SECRETARIA DE INFRAESTRUCTURA DEL MUNICIPIO DE ITAGUI</t>
  </si>
  <si>
    <t>CONTRATO DE ARRENDAMIENTO DE UN (1) LOCAL COMERCIAL  (KIOSCO), UBICADO EN LA CARRERA 55 A  N°41-20  URBANIZACIÓN SANTAMARÍA LA NUEVA DEL MUNICIPIO DE ITAGÜÍ, DESTINADO ÚNICA Y EXCLUSIVAMENTE COMO CAFETERÍA. SEGUNDA. DESTINACION Y USO: LOCAL COMERCIAL CON DESTINACIÓN ESPECÍFICA DE CAFETERÍA Y RESTAURANTE.  LUGAR DE UBICACIÓN: CARRERA 55 A N° 41-20 URBANIZACIÓN SANTAMARÍA LA NUEVA DEL MUNICIPIO DE ITAGÜÍ</t>
  </si>
  <si>
    <t>PRESTACIÓN DE SERVICIOS PROFESIONALES COMO INGENIERO EN APOYO A LA SUPERVISIÓN Y ACTIVIDADES PROPIAS DE LA GESTIÓN EN EL AREA AMBIENTAL DE LA SECRETARIA DE INFRAESTRUCTURA DEL MUNICIPIO DE ITAGÜÍ</t>
  </si>
  <si>
    <t>INTERVENTORÍA TÉCNICA ADMINISTRATIVA FINANCIERA Y AMBIENTAL PARA EL CONTRATO DE OBRAS DE  REHABILITACION  Y RECUPERACION   DENTRO LA DECLARATORIA DE CALAMIDAD PÚBLICA DECLARADA MEDIANTE EL DECRETO 770 DE 2018 Y LA ADICIÓN DEL MISMO EN EL DECRETO 938 de 2018</t>
  </si>
  <si>
    <t>PRESTACIÓN DE SERVICIOS PARA REALIZAR ACCIONES DE ENFOQUE DIFERENCIAL DIRIGIDO A LA POBLACIÓN EN CONDICIÓN DE VULNERABILIDAD, VÍCTIMAS DEL CONFLICTO ARMADO Y ACCIONES DE PARTICIPACIÓN SOCIAL EN SALUD EN MUNICIPIO DE ITAGÜI</t>
  </si>
  <si>
    <t>PRESTACIÓN DE SERVICIOS PARA REALIZAR ACCIONES DE FORTALECIMIENTO DE LA ESTRATEGIA ATENCIÓN PRIMARIA EN SALUD – APS – EN EL MUNICIPIO DE ITAGÜÍ SEGÚN LINEAMIENTOS DE LA SECRETARÍA SECCIONAL DE SALUD Y PROTECCIÓN SOCIAL DE ANTIOQUIA</t>
  </si>
  <si>
    <t>PRESTACIÓN DE SERVICIOS PROFESIONALES PARA EL FORTALECIMIENTO DE LAS AULAS CON MODELOS EDUCATIVOS FLEXIBLES EN LAS INSTITUCIONES EDUCATIVAS OFICIALES DEL MUNICIPIO DE ITAGÜÍ</t>
  </si>
  <si>
    <t>PRESTACIÓN DE SERVICIOS DE APOYO A LA GESTIÓN, PARA LA ATENCIÓN INTEGRAL, EL RECONOCIMIENTO Y LA PROTECCIÓN A LOS NIÑOS Y NIÑAS DE (2) A CINCO (5) AÑOS DEL MUNICIPIO DE ITAGÜÍ, EN EL MARCO DE LA LEY 1804 DEL 2 DE AGOSTO DE 2016 "POR LA CUAL SE ESTABLECE LA POLÍTICA DE ESTADO PARA EL DESARROLLO INTEGRAL DE LA PRIMERA INFANCIA DE CERO A SIEMPRE Y SE DICTAN OTRAS DISPOSICIONESPRESTACIÓN DE SERVICIOS DE APOYO A LA GESTIÓN, PARA LA ATENCIÓN INTEGRAL, EL RECONOCIMIENTO Y LA PROTECCIÓN A LOS NIÑOS Y NIÑAS DE (2) A CINCO (5) AÑOS DEL MUNICIPIO DE ITAGÜÍ, EN EL MARCO DE LA LEY 1804 DEL 2 DE AGOSTO DE 2016 "POR LA CUAL SE ESTABLECE LA POLÍTICA DE ESTADO PARA EL DESARROLLO INTEGRAL DE LA PRIMERA INFANCIA DE CERO A SIEMPRE Y SE DICTAN OTRAS DISPOSICIONES</t>
  </si>
  <si>
    <t>PRESTACIÓN DE SERVICIOS DE APOYO A LA GESTIÓN PARA REALIZAR PRESENTACIONES ARTÍSTICAS, CULTURALES Y LÚDICAS EN DESARROLLO DE LAS FIESTAS DE LA INDUSTRIA, EL COMERCIO Y LA CULTURA DEL MUNICIPIO DE ITAGÜÍ EN EL AÑO 2018</t>
  </si>
  <si>
    <t>PRESTACIÓN DE SERVICIOS DE APOYO A LA GESTIÓN PARA LA ORGANIZACIÓN, PRODUCCION, MONTAJE Y DESMONTAJE DEL ESCENARIO INAUGURAL DE LAS FIESTAS DE LA INDUSTRIA, EL COMERCIO Y LA CULTURA DEL MUNICIPIO DE ITAGUI EL 11 DE AGOSTO DE 2018 Y LOS SERVICIOS OPERATIVOS Y LOGISTICOS PARA EL CONCIERTO DE MUSICA GOSPEL A EFECTUARSE EL DIA 12 DE AGOSTO DE 2018</t>
  </si>
  <si>
    <t>PRESTACIÓN DE SERVICIOS DE APOYO A LA GESTIÓN PARA EJECUTAR PRESENTACIONES ARTISTICAS, CULTURALES Y LÚDICAS EN DESARROLLO DE LAS FIESTAS DE LA INDUSTRIA, EL COMERCIO Y LA CULTURA DEL MUNICIPIO DE ITAGÜÍ EN EL AÑO 2018</t>
  </si>
  <si>
    <t>PRESTACIÓN DE SERVICIOS DE APOYO A LA GESTIÓN EN ACTIVIDADES LOGISTICAS PARA LAS FAMILIAS, INCLUIDOS NIÑOS Y NIÑAS DE NUESTRO MUNICIPIO EN EL MARCO DE LAS FIESTAS DE LA INDUSTRIA Y EL COMERCIO EN 2018</t>
  </si>
  <si>
    <t>PRESTACION DE SERVICIOS PROFESIONALES PARA LLEVAR A CABO LA FASE DE ALISTAMIENTO NECESARIA PARA LA REVISION DEL PLAN DE ORDENAMIENTO TERRITORIAL (POT)</t>
  </si>
  <si>
    <t>PRESTAR SERVICIOS DE APOYO A LA GESTIÓN DE LOS TRÁMITES Y FUNCIONES REALIZADAS POR LA SECRETARIA JURÍDICA</t>
  </si>
  <si>
    <t>PRESTACION DE SERVICIOS PROFESIONALES DE COMUNICACIÓN Y PERIODISMO PARA EL ACOMPAÑAMIENTO A LA SECRETARIA DE EDUCACION Y CULTURA EN LA REALIZACION DE ACTIVIDADES QUE FORTALEZCAN LA ESTRATEGIA "EDUCAR MIENTRAS SE INFORMA" EN DIECIOCHO (18) INSTITUCIONES EDUCATIVAS OFICIALES DEL MUNICIPIO DE ITAGUI</t>
  </si>
  <si>
    <t>PRESTACIÓN DE SERVICIOS PARA EL FORTALECIMIENTO DE LA ATENCION DEL SECTOR SALUD EN LA RESPUESTA A EMERGENCIAS Y DESASTRES”. OBJETO: “PRESTACIÓN DE SERVICIOS PARA EL FORTALECIMIENTO DE LA ATENCION DEL SECTOR SALUD EN LA RESPUESTA A EMERGENCIAS Y DESASTRES</t>
  </si>
  <si>
    <t>PRESTACIÓN DE SERVICIOS PROFESIONALES DEL PROCESO DE GESTIÓN DOCUMENTAL: ELABORACIÓN DEL BANCO TERMINOLÓGICO DE TIPOS, SERIES Y SUBSERIES DOCUMENTALES,  VERIFICACIÓN DE LA APLICACIÓN DE LAS TABLAS DE RETENCIÓN DOCUMENTAL, Y EJECUCIÓN DEL PROGRAMA DE AUDITORÍAS A LOS ARCHIVOS DE GESTIÓN DE LA ENTIDAD</t>
  </si>
  <si>
    <t>PRESTACIÓN DE SERVICIOS DE APOYO A LA GESTIÓN PARA EJECUTAR Y APOYAR LAS ACTIVIDADES DE INSPECCIÓN, VIGILANCIA A LOS FACTORES DE RIESGOS EN SALUD ASOCIADOS AL CONSUMO EN LOS DIFERENTES SUJETOS DE CONTROL EN LOS ESTABLECIMIENTOS ABIERTOS AL PÚBLICO EN LA COMUNA DOS DEL MUNICIPIO DE ITAGÜÍ</t>
  </si>
  <si>
    <t>PRESTACIÓN DE SERVICIOS DE APOYO A LA GESTIÓN PARA EJECUTAR ACTIVIDADES LOGÍSTICAS MEDIANTE PRESENTACIONES ARTÍSTICO- CULTURALES Y LÚDICAS EN EL MARCO DE LA CELEBRACIÓN DEL DÍA MUNDIAL DE LA PEREZA DEL MUNICIPIO DE ITAGÜÍ EL 19 DE AGOSTO   DE 2018</t>
  </si>
  <si>
    <t>PRESTACIÓN DE SERVICIOS PROFESIONALES PARA LA REVISIÓN Y ACTUALIZACIÓN DE LOS CONTRATOS DE COMODATO DE BIENES INMUEBLES, SUSCRITOS POR EL MUNICIPIO DE ITAGÜÍ, ASÍ COMO EL ACOMPAÑAMIENTO, ASESORÍA Y SEGUIMIENTO DE TODOS LOS ACTOS RELACIONADOS CON ESTOS CONTRATOS, TANTO LOS QUE SE ENCUENTRAN EN EJECUCIÓN, COMO LOS CONTRATOS A SUSCRIBIRSE</t>
  </si>
  <si>
    <t>PRESTACION DE SERVICIOS PROFESIONALES DE UNA NUTRICIONISTA, PARA LA GESTION INTEGRAL EN EL PROGRAMA DE SEGURIDAD ALIMENTARIA Y NUTRICIONAL</t>
  </si>
  <si>
    <t>PRESTACION DE SERVICIOS DE APOYO A LA GESTION PARA EL MEJORAMIENTO DE LA CALIDAD DE VIDA Y LA INCLUSION DE LAS PERSONAS CON DISCAPACIDAD, DE CONFORMIDAD A LA POLITICA PUBLICA DE DISCAPACIDAD E INCLUSION SOCIAL "ITAGUI, UN MUNICIPIO INCLUSIVO, UN MUNICIPIO PARA TODOS 2015-2024"</t>
  </si>
  <si>
    <t>SUMINISTRO DE PAPELERIA, UTILES DE OFICINA Y TONER, PARA LA ADMINISTRACION MUNICIPAL DE ITAGÜÍ, VIGENCIA 2018</t>
  </si>
  <si>
    <t>PRESTACION DE SERVICIOS DE APOYO A LA GESTION EN LAS ACTIVIDADES PROPIAS DEL APOYO LOGISTICO NECESARIO DE LOS ORGANISMOS DE SEGURIDAD Y CUERPOS DE SOCORRO QUE ATIENDEN LA VIGILANCIA DEL DESALOJO DEL EDIFICIO BABILONIA</t>
  </si>
  <si>
    <t>CONTRATO DE ARRENDAMIENTO DE UN (1) ESPACIO COMERCIAL CON UN AREA DE UN (1,80) MTS2, DENTRO DE LAS INSTALACIONES DEL EDIFICIO DE LA ALCALDIA MUNICIPAL DE ITAGUI EN LA CARRERA 50 N° 51 -55 PRIMER PISO, SECTOR SALA ATENCION AL USUARIO, DESTINADO PARA LA INSTALACION DE UN CAJERO AUTOMATICO DEL BANCO POPULAR S.A., PARA USO DE LA COMUNIDAD EN GENERAL Y LA ADMINISTRACION DE ITAGUI</t>
  </si>
  <si>
    <t>PRESTACION DE SERVICIOS PARA REALIZAR ACCIONES PARA EL CONTROL DE LOS FACTORES DE RIESGO ASOCIADOS AL AMBIENTE Y ENFERMEDADES TRANSMITIDAS POR VECTORES EN EL MUNICIPIO DE ITAGUI</t>
  </si>
  <si>
    <t>PRESTACION DE SERVICIOS PROFESIONALES PARA EL ACOMPAÑAMIENTO AL DEPARTAMENTO ADMINISTRATIVO DE PLANEACION EN LA VERIFICACION EN CAMPO Y ACCIONES REQUERIDAS PARA LA ASIGNACION DE LA NOMENCLATURA VIAL EN LOS CENTROS POBLADOS RURALES DEL MUNICIPIO DE ITAGUI</t>
  </si>
  <si>
    <t>PRESTACIÓN DE SERVICIOS DE APOYO A LA GESTIÓN PARA REALIZAR ACTIVIDADES LOGISTICAS MEDIANTE PRESENTACIONES ARTISTICAS, CULTURALES Y LUDICAS, A FIN DE PROMOVER LA INCLUSIÓN DE LA POBLACIÓN LGBTI DEL MUNICIPIO DE ITAGÜÍ</t>
  </si>
  <si>
    <t>INTERVENTORÍA TÉCNICA, ADMINISTRATIVA, FINANCIERA, CONTABLE, LEGAL Y AMBIENTAL A LOS CONTRATOS DE OBRA PARA LA REHABILITACIÓN, MANTENIMIENTO Y SEÑALIZACIÓN DE LA MALLA VIAL Y MEJORAMIENTO DE LA MOVILIDAD PEATONAL Y A LA CONSTRUCCIÓN DE ESTRUCTURAS HIDRÁULICAS, OBRAS DE INFRAESTRUCTURA VIAL Y COMPLEMENTARIA EN LA QUEBRADA LA TABLAZA A LO LARGO DE LA CALLE 48 ENTRE CARRERAS 56 Y 58 EN EL MUNICIPIO DE ITAGÜÍ</t>
  </si>
  <si>
    <t>SUMINISTRO DE DOTACIÓN DE INSUMOS PARA SALA ERA (ENFERMEDAD RESPIRATORIA AGUDA) Y SALA DE PARTOS DE LA ESE HOSPITAL DEL SUR DEL MUNICIPIO DE ITAGÜÍ – ANTIOQUIA, COMO ESTRATEGIA PARA FORTALECER LA ATENCIÓN EN SALUD DE MUJERES GESTANTES, NIÑOS Y NIÑAS DE LA PRIMERA INFANCIA</t>
  </si>
  <si>
    <t>EL ARRENDADOR CONCEDE EN ARRENDAMIENTO UN (1) LOCAL COMERCIAL CON DESTINACIÓN ESPECÍFICA DE CAFETERÍA Y RESTAURANTE, CON UN ÁREA DE 40 M² INCLUYENDO SERVICIOS SANITARIOS, ESTE SE ENCUENTRA UBICADO EN EL INTERIOR, DEL POLIDEPORTIVO OSCAR LÓPEZ ESCOBAR, CANCHA MUNICIPAL, UBICADO EN LA CALLE 53 Nº 42 - 30, DEL MUNICIPIO DE ITAGÜÍ</t>
  </si>
  <si>
    <t>CONTRATO DE PRESTACION DE SERVICIOS PROFESIONALES POR ASISTENCIA REMOTA PARA REALIZAR LA ACTUALIZACION, SOPORTE Y MANTENIMIENTO DEL SISTEMA DE INFORMACION "DINAMICA GERENCIAL ALCALDIAS"</t>
  </si>
  <si>
    <t>PRESTACIÓN DE SERVICIOS PROFESIONALES PARA LA GESTIÓN INTEGRAL DE LA SECRETARIA DE SALUD Y PROTECCIÓN SOCIAL DE MANERA ESPECIFICA EN EL APOYO A LOS PROCESOS DE EVALUACIÓN MEDICA A LA PRESTACIÓN DE SERVICIOS DE SALUD</t>
  </si>
  <si>
    <t>PRESTACION DE SERVICIOS PROFESIONALES DE UNA NUTRICIONISTA,EN APOYO A LA SUPERVISION DE LAS ACTIVIDADES PARA LA ATENCION A LA PRIMERA INFANCIA, PROPIAS DEL CONVENIO INTERADMINISTRATIVO N° 0385 CELEBRADO ENTRE EL MUNICIPIO DE ITAGUI Y EL ICBF</t>
  </si>
  <si>
    <t>PRESTACION DE SERVICIOS PROFESIONALES PARA LA EJECUCION DEL PLAN INSTITUCIONAL DE CAPACITACION PIC DE LA ADMINISTRACION MUNICIPAL DE ITAGUI DURANTE EL AÑO 2018</t>
  </si>
  <si>
    <t>CONSTRUCCIÓN DE ESTRUCTURAS HIDRAÚLICAS, OBRAS DE INFRAESTRUCTURA VIAL Y COMPLEMENTARIA EN LA QUEBRADA LA TABLAZA A LO LARGO DE LA CALLE 48 ENTRE CARRERAS 56 Y 58 EN EL MUNICIPIO DE ITAGUI</t>
  </si>
  <si>
    <t>CONTRATO DE PRESTACIÓN DE SERVICIOS PROFESIONALES DE UN INGENIERO AMBIENTAL, PARA APOYAR EL DEPARTAMENTO ADMINISTRATIVO DE PLANEACIÓN EN EL DESARROLLO DEL DOCUMENTO FINAL DEL PLAN CORREGIMENTAL DEL MUNICIPIO DE ITAGÜÍ</t>
  </si>
  <si>
    <t>PRESTACION DE SERVICIOS PROFESIONALES DE CALIBRACION PARA EL SONOMETRO Y PISTOFONO PULSAR 33 EN LABORATORIO CERTIFICADO POR LA ONAC PARA USO DE LA SECRETARIA DE SALUD Y PROTECIION SOCIAL</t>
  </si>
  <si>
    <t>CONTRATO DE PRESTACIÓN DE SERVICIOS PROFESIONALES DE UN POLITÓLOGO, PARA APOYAR AL DEPARTAMENTO ADMINISTRATIVO DE PLANEACIÓN EN LA ELABORACIÓN DEL PROYECTO DE ACUERDO “PLAN CORREGIMENTAL DEL MUNICIPIO DE ITAGÜÍ” COMO POLÍTICA PÚBLICA</t>
  </si>
  <si>
    <t>CONTRATO DE PRESTACIÓN DE SERVICIOS PROFESIONALES DE UN INGENIERO CIVIL, PARA APOYAR EL DEPARTAMENTO ADMINISTRATIVO DE PLANEACIÓN EN EL DESARROLLO DEL DOCUMENTO FINAL DEL PLAN CORREGIMENTAL DEL MUNICIPIO DE ITAGÜÍ</t>
  </si>
  <si>
    <t>CONTRATO DE PRESTACIÓN DE SERVICIOS PROFESIONALES DE UN INGENIERO INDUSTRIAL CON CONOCIMIENTOS EN SISTEMAS DE INFORMACIÓN GEOGRÁFICO SIG, PARA APOYAR EL DEPARTAMENTO ADMINISTRATIVO DE PLANEACIÓN EN EL DESARROLLO DEL DOCUMENTO FINAL DEL PLAN CORREGIMENTAL DEL MUNICIPIO DE ITAGÜÍ</t>
  </si>
  <si>
    <t>PRESTACION DE SERVICIOS PROFESIONALES DE UN PSICOLOGO, EN APOYO A LA SUPERVISION DE LAS ACTIVIDADES PARA LA ATENCION A LA PRIMERA INFANCIA, PROPIAS DEL CONVENIO INTERADMINISTRATIVO N° 0385 CELEBRADO ENTRE EL MUNICIPIO DE ITAGUI Y EL ICBF</t>
  </si>
  <si>
    <t>SUMINISTRO E INSTALACION DE TRES (3) UPS DE 10 KVA, TRIFASICO, CON 3 LLAVES BYPASS EXTERNAS EN GABINETE, PARA LA PROTECCION DE EQUIPOS DE COMPUTO DE LAS SECRETARIAS DE HACIENDA, OFICINA DE ADQUISICIONES, COMUNICACIONES, JURIDICA, DESPACHO ALCALDE Y SECRETARÍA GENERAL DE LA ADMINISTRACIÓN MUNICIPAL DE ITAGÜÍ</t>
  </si>
  <si>
    <t>EL ARRENDADOR CONCEDE EN ARRENDAMIENTO UN (1) INMUEBLE, ESPACIO FISICO, CON DESTINACION ESPECIFICA DE CAFETERIA, CON UN AREA DE 24,65 MTS2, ESTE SE ENCUENTRA UBICADO EN EL INTERIOR DEL HOGAR DE LOS RECUERDOS, CARRERA 50A Nº 33-01 DEL MUNCIPIO DE ITAGUI</t>
  </si>
  <si>
    <t>PRESTACION DE SERVICIOS DE APOYO A LA GESTION EN ACTIVIDADES LOGISTICAS Y ASISTENCIALES PROPIAS DEL ARCHIVO CENTRAL Y ARCHIVO CONTRACTUAL DE LA ADMINISTRACION MUNICIPAL DE ITAGUI</t>
  </si>
  <si>
    <t>PRESTACION DE SERVICIOS PARA LA ATENCION CORRECTIVA Y PREVENTIVA INCLUYENDO REFACCIONES PARA LOS ASCENSORES MARCA MITSUBISHI DEL MUNICIPIO DE ITAGUI</t>
  </si>
  <si>
    <t>PRESTACION DE SERVICIOS PROFESIONALES PARA REALIZAR ACTUVIDADES DE VIGILANCIA, SEGUIMIENTO Y CONTROL ADMINISTRATIVO EN LA EJECUCION DE LOS PROYECTOS DE VIVIENDA TULIPANES DEL SUR Y GUAYACANES DEL SUR VIS</t>
  </si>
  <si>
    <t>SUMINISTRO DE UNIFORMES, VESTIDOS, CALZADO DE LABOR Y ELEMENTOS DE IDENTIFICACION PARA LOS SERVIDORES PUBLICOS DEL MUNICIPIO DE ITAGUI Y DE ELEMENTOS PARA EL DESARROLLO DE LAS FUNCIONES DE POLICIA JUDICIAL</t>
  </si>
  <si>
    <t>PRESTACION DE SERVICIOS DE APOYO A LA GESTION PARA LA REALIZACION DE FUNCIONES INHERENTES A UNA DEPENDENCIA JUDICIAL, EN LAS ACTUACIONES QUE SE ADELANTAN ANTE LOS DESPACHOS ADMINISTRATIVOS Y JUDICIALES EN LOS CUALES ES PARTE EL MUNICIPIO DE ITAGUI</t>
  </si>
  <si>
    <t>PRESTACIÓN DE SERVICIOS PROFESIONALES PARA LA ASESORIA Y ACOMPAÑAMIENTO FINANCIERO A LA GESTIÓN DE LA ALCALDIA MUNICIPAL EN LAS DIFERENTES JUNTAS O SIMILARES EN LOS QUE PARTICIPE O HAGA PARTE</t>
  </si>
  <si>
    <t>PRESTACIÓN DE SERVICIOS DE APOYO A LA GESTIÓN EN LAS ACTIVIDADES LOGÍSTICAS Y DE SOCIALIZACIÓN DE LOS PROGRAMAS Y PROYECTOS DE VIVIENDA DE INTERÉS SOCIAL QUE ADELANTA LA SECRETARÍA DE VIVIENDA Y HÁBITAT DEL MUNICIPIO DE ITAGÜÍ</t>
  </si>
  <si>
    <t>CONTRATO DE ARRENDAMIENTO DE UN (1) LOCAL COMERCIAL, UBICADO EN LA CALLE 36 N° 59 -69, DENTRO DE LAS INSTALACIONES DEL PARQUE DITAIRES, SECTOR PIES DESCALZOS (CHORRITO) DESTINADO PARA SEDE ADMINISTRATIVA COMFENALCO ANTIOQUIA</t>
  </si>
  <si>
    <t>REHABILITACIÓN, MANTENIMIENTO Y SEÑALIZACIÓN DE LA MALLA VIAL Y MEJORAMIENTO DE LA MOVILIDAD PEATONAL EN EL MUNICIPIO DE ITAGÜÍ</t>
  </si>
  <si>
    <t>CONTRATO  DE ARRENDAMIENTO DE UN (1) INMUEBLE (LOCAL COMERCIAL), CON UN ÁREA DE 5.74 MTS 2, UBICADO EN LA CARRERA 51 N° 51 - 40  “CAMI” 4° PISO, DEL EDIFICIO JUDICIAL DEL MUNICIPIO DE ITAGÜÍ, DESTINADO PARA INSTALACIÓN DE FOTOCOPIADORA, FAX, COMPUTADOR, ASÍ COMO LA COMERCIALIZACIÓN DE LIBROS JURÍDICOS Y MATERIAL DE CULTURA GENERAL</t>
  </si>
  <si>
    <t>EL ARRENDADOR CONCEDE EN ARRENDAMIENTO UN BIEN INMUEBLE (LOTE), UBICADO EN LA CALLE 26 N° 41-45 LT 3, EN LA CIUDAD DE ITAGÜÍ, CON UN ÁREA DE 15.045 M2, CON ESCRITURA PÚBLICA N° 3851, OTORGADA EN LA NOTARIA 3 DE MEDELLÍN, CON MATRICULA INMOBILIARIA N° 535269, Y FICHA PREDIAL 12480730</t>
  </si>
  <si>
    <t>CONTRATO INTERADMINISTRATIVO PARA IMPLEMENTAR ESTRATEGIAS QUE CONTRIBUYAN A FORTALECER LA PRÁCTICA DOCENTE, PARA QUE LOS PROCESOS DE ENSEÑANZA-APRENDIZAJE SE HAGAN DE MANERA SIGNIFICATIVA Y ASÍ MEJORAR LAS COMPETENCIAS EN LAS ÁREAS DE LENGUAJE Y MATEMÁTICAS EN LOS ESTUDIANTES DE PREESCOLAR Y BÁSICA PRIMARIA EN LAS INSTITUCIONES EDUCATIVAS OFICIALES DEL MUNICIPIO DE ITAGÜÍ</t>
  </si>
  <si>
    <t>PRESTACIÓN DE SERVICIOS PARA LA ATENCIÓN CORRECTIVA Y PREVENTIVA INCLUYENDO REFACCIONES PARA LOS ASCENSORES MARCA SIGMA DEL MUNICIPIO DE ITAGÜÍ</t>
  </si>
  <si>
    <t>CONTRATO DE ARRENDAMIENTO DE UN (1), DE UN BIEN INMUEBLE UBICADO EN LA CRA 57 Nº 34-1 SECTOR DITAIRES, CON EL FIN DE UTILIZAR ESTE ESPACIO PARA VENTAS DE JUGOS, BEBIDAS, Y ALIMENTOS UBICADO DENTRO DE LAS INSTALACIONES DE LA CANCHA SINTÉTICA SANTA ANA, CON UN ÁREA TOTAL DE 19.19Mtr2</t>
  </si>
  <si>
    <t>PRESTACIÓN DE SERVICIOS PROFESIONALES PARA EL ACOMPAÑAMIENTO Y APOYO ADMINISTRATIVO EN EL CUMPLIMIENTO DE LOS ROLES DE LA OFICINA DE CONTROL INTERNO DE GESTIÓN RELACIONADOS CON LA EJECUCIÓN DE LAS AUDITORÍAS INTERNAS, EVALUACIÓN Y SEGUIMIENTO DE PQRDS Y LA ELABORACIÓN DE INFORMES ANTE LOS REQUERIMIENTOS DE LOS DIFERENTES ENTES DE CONTROL DURANTE LA VIGENCIA DEL 2018</t>
  </si>
  <si>
    <t>PRESTACIÓN DE SERVICIOS PROFESIONALES PARA EL ACOMPAÑAMIENTO Y ATENCIÓN DE LOS REQUERIMIENTOS ESPECIALES DE LAS ENTIDADES DE CONTROL, ASÍ COMO APOYAR LAS ACTIVIDADES Y APLICACIÓN DE LOS ROLES DE LA OFICINA DE CONTROL INTERNO DE GESTIÓN DEL MUNICIPIO DE ITAGÜÍ</t>
  </si>
  <si>
    <t>900426600-3</t>
  </si>
  <si>
    <t>SECRETARIA DE EDUCACIÓN Y CULTURA</t>
  </si>
  <si>
    <t>830513039-1</t>
  </si>
  <si>
    <t>900535343-2</t>
  </si>
  <si>
    <t>900294210-6</t>
  </si>
  <si>
    <t>901197016-1</t>
  </si>
  <si>
    <t>900958259-7</t>
  </si>
  <si>
    <t>98523354-3</t>
  </si>
  <si>
    <t>43615653-6</t>
  </si>
  <si>
    <t>1128406356-6</t>
  </si>
  <si>
    <t>890926423-6</t>
  </si>
  <si>
    <t>811027932-9</t>
  </si>
  <si>
    <t>890922465-7</t>
  </si>
  <si>
    <t>890980074-8</t>
  </si>
  <si>
    <t>900752794-0</t>
  </si>
  <si>
    <t>1017190086-1</t>
  </si>
  <si>
    <t>900488178-1</t>
  </si>
  <si>
    <t>901205573-8</t>
  </si>
  <si>
    <t>800219736-6</t>
  </si>
  <si>
    <t>900449456-8</t>
  </si>
  <si>
    <t>901208807-1</t>
  </si>
  <si>
    <t>811044610-4</t>
  </si>
  <si>
    <t>70077647-0</t>
  </si>
  <si>
    <t>43047220-3</t>
  </si>
  <si>
    <t>900716260-7</t>
  </si>
  <si>
    <t>901207895-3</t>
  </si>
  <si>
    <t>1036660927-5</t>
  </si>
  <si>
    <t>830102766-2</t>
  </si>
  <si>
    <t>1039447799-8</t>
  </si>
  <si>
    <t>1026153220-6</t>
  </si>
  <si>
    <t>79724557-5</t>
  </si>
  <si>
    <t>1040735882-0</t>
  </si>
  <si>
    <t>800253767-8</t>
  </si>
  <si>
    <t>42770676-4</t>
  </si>
  <si>
    <t>860025639-4</t>
  </si>
  <si>
    <t>900164703-8</t>
  </si>
  <si>
    <t>1036656280-1</t>
  </si>
  <si>
    <t>71797507-0</t>
  </si>
  <si>
    <t>900064001-7</t>
  </si>
  <si>
    <t>901213763-4</t>
  </si>
  <si>
    <t>890980040-8</t>
  </si>
  <si>
    <t>830005448-1</t>
  </si>
  <si>
    <t>IMPORT RZ S.A.S.</t>
  </si>
  <si>
    <t>SERTECOPY S.A.S</t>
  </si>
  <si>
    <t>TECNIDIDACTICOS IND S.A.S.</t>
  </si>
  <si>
    <t>CORPORACION ABBA</t>
  </si>
  <si>
    <t>UNION TEMPORAL MANTENIMIENTO ITAGUI</t>
  </si>
  <si>
    <t>INGEALQUIPOS SAS</t>
  </si>
  <si>
    <t>CASTAÑEDA LOPEZ FREDY ANTONIO</t>
  </si>
  <si>
    <t>CORDOBA ISAZA LUZ ADRIANA</t>
  </si>
  <si>
    <t>SOTO GARCES ANA MARIA</t>
  </si>
  <si>
    <t>TECNOLOGOS ASOCIADOS LTDA</t>
  </si>
  <si>
    <t>ESE HOSPITAL DEL SUR GABRIEL JARAMILLO PIEDRAHITA-VICTIMAS DEL CONFLICTO ARMADO</t>
  </si>
  <si>
    <t>ESE HOSPITAL DEL SUR GABRIEL JARAMILLO PIEDRAHITA-PIC</t>
  </si>
  <si>
    <t>ESE HOSPITAL DEL SUR GABRIEL JARAMILLO PIEDRAHITA-APS</t>
  </si>
  <si>
    <t>FUNDACION DIVIDENDO POR COLOMBIA</t>
  </si>
  <si>
    <t>FUNDACION NACIONAL PARA EL DESARROLLO, EL ARTE Y LA CULTURA-FUNDARTE</t>
  </si>
  <si>
    <t>CORPORACION PARA LA CULTURA, LA EDUCACION, EL DESARROLLO SOCIAL Y AMBIENTAL DE COLOMBIA-CORCEDSA</t>
  </si>
  <si>
    <t>MUÑOZ VALENCIA LUISA FERNANDA</t>
  </si>
  <si>
    <t>PERIODICO EL MUNDO S.A.</t>
  </si>
  <si>
    <t>CRUZ ROJA COLOMBIANA SECCIONAL ANTIOQUIA</t>
  </si>
  <si>
    <t xml:space="preserve">CORPORACION DIA MUNDIAL DE LA PEREZA </t>
  </si>
  <si>
    <t>CANO MARTINEZ GUSTAVO ADOLFO</t>
  </si>
  <si>
    <t>CARDONA ALVAREZ MARIANA</t>
  </si>
  <si>
    <t>CORPORACION CREE EN MI</t>
  </si>
  <si>
    <t>UNION TEMPORAL DEL SUR</t>
  </si>
  <si>
    <t>ESE HOSPITAL DEL SUR GABRIEL JARAMILLO PIEDRAHITA-RIESGOS ASOCIADOS AL AMBIENTE</t>
  </si>
  <si>
    <t>PROYECTOS CATASTRALES Y OBRAS CIVILES S.A.</t>
  </si>
  <si>
    <t>A &amp; L ACTIVACIONES Y LOGISTICA S.A.S.</t>
  </si>
  <si>
    <t>CONSORCIO VIAS ITAGUI</t>
  </si>
  <si>
    <t>INGENIERIA HOSPITALARIA S.A.S.</t>
  </si>
  <si>
    <t>JAIRO LEON OSORIO SALDARRIAGA</t>
  </si>
  <si>
    <t>SISTEMAS Y ASESORIAS DE COLOMBIA S.A.-SYAC</t>
  </si>
  <si>
    <t>RAMIREZ OROZCO ANTONIO</t>
  </si>
  <si>
    <t>CARDONA RUIZ BEATRIZ ELENA</t>
  </si>
  <si>
    <t>FORMACION Y PROYECTOS S.A.S.</t>
  </si>
  <si>
    <t>CONSORCIO LA TABLAZA</t>
  </si>
  <si>
    <t>GALLO ROMAN NATALY</t>
  </si>
  <si>
    <t>LAB &amp; SERVICE ELECTRONICA ESPECIALIZADA LTDA</t>
  </si>
  <si>
    <t>VILLA CARVAJAL JUAN DIEGO</t>
  </si>
  <si>
    <t>MEJIA PEREZ MARIA FERNANDA</t>
  </si>
  <si>
    <t>VARGAS BRAVO LEONARDO</t>
  </si>
  <si>
    <t>OROZCO QUINTERO SEBASTIAN</t>
  </si>
  <si>
    <t>AMERICAN INSAP INGENIERIA Y SERVICIOS S.A.S.</t>
  </si>
  <si>
    <t>QUIROS ALVAREZ PIEDAD ELENA</t>
  </si>
  <si>
    <t>MITSUBISHI ELECTRIC DE COLOMBIA LIMITADA</t>
  </si>
  <si>
    <t>ECHEVERRI RUSSO LIZETH CAROLINA</t>
  </si>
  <si>
    <t>COMERCIALIZADORA HOYOS Y OROZCO S.A.S.</t>
  </si>
  <si>
    <t>ORREGO FRANCO JORGE ANDRES</t>
  </si>
  <si>
    <t>BARRIENTOS RENDON ANDRES FELIPE</t>
  </si>
  <si>
    <t>HOLISIS S.A.S.</t>
  </si>
  <si>
    <t>CAJA DE COMPENSACION FAMILIAR-COMFENALCO ANTIOQUIA</t>
  </si>
  <si>
    <t>CONSORCIO MOVILIDAD ITAGUI 2018</t>
  </si>
  <si>
    <t>LOPEZ JIMENEZ CARLOS ANDRES</t>
  </si>
  <si>
    <t>UNIVERSIDAD DE ANTIOQUIA</t>
  </si>
  <si>
    <t>OTIS ELEVATOR COMPANY COLOMBIA S.A.S.</t>
  </si>
  <si>
    <t>DE LOS RIOS RENTERIA ANA CLARA</t>
  </si>
  <si>
    <t>MUÑOZ LONDOÑO CARLOS ADOLFO</t>
  </si>
  <si>
    <t>$1.398.484.289</t>
  </si>
  <si>
    <t>$40.000000</t>
  </si>
  <si>
    <t>$12.500.000</t>
  </si>
  <si>
    <t>$ 2.318.352 SIN EROGACION PRESUPUESTAL POR PARTE DEL MUNICIPIO</t>
  </si>
  <si>
    <t>$ 2.452.980 SIN EROGACION PRESUPUESTAL POR PARTE DEL MUNICIPIO</t>
  </si>
  <si>
    <t>$ 2.128.706 SIN EROGACION PRESUPUESTAL POR PARTE DEL MUNICIPIO</t>
  </si>
  <si>
    <t>$ 4.398.000 SIN EROGACION PRESUPUESTAL POR PARTE DEL MUNICIPIO</t>
  </si>
  <si>
    <t>$ 41.145.420 SIN EROGACION PRESUPUESTAL POR PARTE DEL MUNICIPIO</t>
  </si>
  <si>
    <t>$ 4.497.000 SIN EROGACION PRESUPUESTAL POR PARTE DEL MUNICIPIO</t>
  </si>
  <si>
    <t>$ 90.000.000 SIN EROGACION PRESUPUESTAL POR PARTE DEL MUNICIPIO</t>
  </si>
  <si>
    <t>$ 6.032.856 SIN EROGACION PRESUPUESTAL POR PARTE DEL MUNICIPIO</t>
  </si>
  <si>
    <t>5 MESES Y 19 DIAS</t>
  </si>
  <si>
    <t>16 DIAS Y 5 MESES</t>
  </si>
  <si>
    <t>9 DIAS</t>
  </si>
  <si>
    <t>15 DIAS</t>
  </si>
  <si>
    <t>3 MESES Y 15 DIAS</t>
  </si>
  <si>
    <t>5 DIAS</t>
  </si>
  <si>
    <t>11 DIAS</t>
  </si>
  <si>
    <t>15 DIAS Y 4 MESES</t>
  </si>
  <si>
    <t xml:space="preserve">4 MESES  </t>
  </si>
  <si>
    <t>21 DIAS Y 3 MESES</t>
  </si>
  <si>
    <t>30 DIAS CALENDARIO</t>
  </si>
  <si>
    <t>26 DIAS Y 3 MESES</t>
  </si>
  <si>
    <t>19 DIAS Y 3 MESES</t>
  </si>
  <si>
    <t>30 DIAS</t>
  </si>
  <si>
    <t>7 DIAS Y 3 MESES</t>
  </si>
  <si>
    <t>Adicion n. 1 tiempo y valor por un periodo de 5 meses que va desde el 24 de Julio hasta el 23 diciembre del 2018</t>
  </si>
  <si>
    <t>Adicion n. 1 en tiempo y valor por un periodo de 3 meses que va desde el 01 de Agosto hasta el 31 de octubre del 2018</t>
  </si>
  <si>
    <t>Adicion n. 1 tiempo y valor por 16 dias que va desde el 06 de Diciembre al 21 de Diciembre del 2018</t>
  </si>
  <si>
    <t>Adicion n. 1 tiempo y valor por 2 meses que van desde el 5 de Octubre al 4 de Diciembre del 2018</t>
  </si>
  <si>
    <t>Adicion n. 1 t y v  por 3 meses y 15 dias que van desde el 01 de septiembre al 15 de diciembre del 2018</t>
  </si>
  <si>
    <t>Adicion n. 2 en tiempo y valor  por 3 meses y 20 dias que va del 02 de septiembre al 20 de diciembre del 2018 Adicion n. 1 en tiempo y valor  por 1 mes y 10 dias que va desde el 23 de Julio hasta el 01 de Septiembre del 2018</t>
  </si>
  <si>
    <t>PRESTACION DE SERVICIOS DE LA CRUZ ROJA EN EL ACONPAÑAMIENTO COMUNITARIO A EVENTOS CAPACITACIONES Y ACTIVIDADES MASIVAS Y AL CONSEJO MUNICIPAL DE GESTION DEL RIESGO EN LOS MOMENTOS REQUERIDOS</t>
  </si>
  <si>
    <t>SGM-296-2018</t>
  </si>
  <si>
    <t>SJ-297-2018</t>
  </si>
  <si>
    <t>SI-298-2018</t>
  </si>
  <si>
    <t>SPIS-299-2018</t>
  </si>
  <si>
    <t>SEYC-300-2018</t>
  </si>
  <si>
    <t>SPIS-301-2018</t>
  </si>
  <si>
    <t>SEYC-302-2018</t>
  </si>
  <si>
    <t>SSA-303-2018</t>
  </si>
  <si>
    <t>SEYC-304-2018</t>
  </si>
  <si>
    <t>SEYC-305-2018</t>
  </si>
  <si>
    <t>PRESTACIÓN DE SERVICIOS PROFESIONALES PARA EL APOYO JURÍDICO EN LA REVISIÓN Y SEGUIMIENTO DE LOS CONTRATOS TERMINADOS DURANTE LAS VIGENCIAS 2016-2018 DEL MUNICIPIO DE ITAGÜÍ, MEDIANTE LA EJECUCIÓN DE ACCIONES QUE CONTRIBUYAN AL MEJORAMIENTO DE LA GESTIÓN CONTRACTUAL Y DEL CIERRE DE ACCIONES QUE PUEDAN GENERAR ALGÚN TIPO DE RIESGO</t>
  </si>
  <si>
    <t>PRESTACION DE SERVICIOS PROFESIONALES DE UN INGENIERO ELECTRICISTA, PARA  APOYAR LAS ACTIVIDADES PROPIAS DE LA GESTION EN EL ÁREA ELECTRICA A CARGO DE LA SECRETARÍA DE INFRAESTRUCTURA DEL MUNICIPIO DE ITAGÜÍ</t>
  </si>
  <si>
    <t>PRESTACIÓN DE SERVICIOS PROFESIONALES PARA POSIBILITAR EL DESARROLLO HUMANO  Y SOCIAL DE TREINTA Y CUATRO (34)  PERSONAS EN CONDICIÓN DE DISCAPACIDAD COGNITIVA Y SINDROME DE DOWN,  CON EL FIN DE PROMOVER MEJORES OPORTUNIDADES</t>
  </si>
  <si>
    <t>PRESTACIÓN DE SERVICIOS DE APOYO A LA GESTIÓN EN ACTIVIDADES LOGÍSTICAS NECESARIAS PARA POSIBILITAR LA COMISIÓN EDUCATIVA DE DIRECTIVOS DOCENTES DE LAS INSTITUCIONES EDUCATIVAS OFICIALES DEL MUNICIPIO DE ITAGÜÍ PARA PARTICIPAR DEL ENCUENTRO DE APRENDIZAJE PARA PROFESIONALES DE LA EDUCACIÓN STEP 2018 EN FINLANDIA</t>
  </si>
  <si>
    <t>PRESTACIÓN DE SERVICIOS DE APOYO A LA GESTIÓN PARA EL DESARROLLO DE JORNADAS DE ATENCIÓN INTEGRAL Y BIENESTAR SOCIAL, DIRIGIDA A LA POBLACIÓN DE ADULTOS MAYORES DEL MUNICIPIO DE ITAGUI.</t>
  </si>
  <si>
    <t>PRESTACIÓN DE SERVICIOS PROFESIONALES PARA DESARROLLAR LA INTERVENCIÓN Y LA MEDICIÓN DEL RIESGO PSICOSOCIAL EN LA ADMINISTRACIÓN MUNICIPAL DE ITAGÜI, EN CUMPLIMIENTO A LA RESOLUCIÓN 2646 DE 2008 DEL MINISTERIO DE LA PROTECCIÓN SOCIAL, VIGENCIA 2018</t>
  </si>
  <si>
    <t>CAMACHO HAUAD MARIA ELENA</t>
  </si>
  <si>
    <t>PEREZ RINCON GERMAN DARIO</t>
  </si>
  <si>
    <t>CORPORACION SABERES ESPECIALES</t>
  </si>
  <si>
    <t>AGENCIA DE VIAJES Y TURISMO AVIATUR S.A.S.</t>
  </si>
  <si>
    <t>CENTRO RECREATIVO COCORNA S.A.</t>
  </si>
  <si>
    <t>SANHEZ RESTREPO MARIA FABIOLA</t>
  </si>
  <si>
    <t>5 DIAS Y 3 MESES</t>
  </si>
  <si>
    <t>3 MESES Y 5 DIAS</t>
  </si>
  <si>
    <t>20 DIAS</t>
  </si>
  <si>
    <t>71788217-1</t>
  </si>
  <si>
    <t>SECRETARIA ALCALDIA MUNICIPAL</t>
  </si>
  <si>
    <t xml:space="preserve">SECRETARIA ADMINISTRATIVA DE PLANEACION </t>
  </si>
  <si>
    <t>54252053-8</t>
  </si>
  <si>
    <t>15339679-1</t>
  </si>
  <si>
    <t>860000018-2</t>
  </si>
  <si>
    <t>900163631-1</t>
  </si>
  <si>
    <r>
      <t xml:space="preserve">Adicion </t>
    </r>
    <r>
      <rPr>
        <b/>
        <sz val="9"/>
        <color theme="1"/>
        <rFont val="Calibri"/>
        <family val="2"/>
        <scheme val="minor"/>
      </rPr>
      <t>N</t>
    </r>
    <r>
      <rPr>
        <sz val="9"/>
        <color theme="1"/>
        <rFont val="Calibri"/>
        <family val="2"/>
        <scheme val="minor"/>
      </rPr>
      <t>. 1 en t y v  por 21 dias que va desde el 07 de julio al 27 de Julio del 2018</t>
    </r>
  </si>
  <si>
    <t>Adicion n. 1 en tiempo y valor por 2 meses, que va desde el 01 de Octubre al 30 de noviembre del 2018</t>
  </si>
  <si>
    <t>10 meses</t>
  </si>
  <si>
    <t>se Adiciona por 3 meses ,que va desde el 01 de octubre al 31 de Diciembre del 2018</t>
  </si>
  <si>
    <t>11 meses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</si>
</sst>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quot;$&quot;* #,##0_-;\-&quot;$&quot;* #,##0_-;_-&quot;$&quot;* &quot;-&quot;_-;_-@_-"/>
    <numFmt numFmtId="165" formatCode="[$$-240A]#,##0"/>
    <numFmt numFmtId="166" formatCode="_(&quot;$&quot;* #,##0.00_);_(&quot;$&quot;* \(#,##0.00\);_(&quot;$&quot;* &quot;-&quot;??_);_(@_)"/>
    <numFmt numFmtId="167" formatCode="[$-C0A]d\-mmm\-yy;@"/>
    <numFmt numFmtId="168" formatCode="_-[$$-240A]\ * #,##0_-;\-[$$-240A]\ * #,##0_-;_-[$$-240A]\ *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9"/>
      <name val="Calibri"/>
      <family val="2"/>
      <scheme val="minor"/>
    </font>
    <font>
      <sz val="9"/>
      <color theme="1"/>
      <name val="Calibri"/>
      <family val="2"/>
      <scheme val="minor"/>
    </font>
    <font>
      <sz val="11"/>
      <color indexed="8"/>
      <name val="Calibri"/>
      <family val="2"/>
    </font>
    <font>
      <sz val="11"/>
      <color indexed="10"/>
      <name val="Calibri"/>
      <family val="2"/>
    </font>
    <font>
      <sz val="11"/>
      <color indexed="62"/>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20"/>
      <name val="Calibri"/>
      <family val="2"/>
    </font>
    <font>
      <sz val="11"/>
      <color indexed="60"/>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20"/>
      <color theme="1"/>
      <name val="Calibri"/>
      <family val="2"/>
      <scheme val="minor"/>
    </font>
    <font>
      <sz val="9"/>
      <color rgb="FFFF0000"/>
      <name val="Calibri"/>
      <family val="2"/>
      <scheme val="minor"/>
    </font>
    <font>
      <sz val="9"/>
      <name val="Calibri"/>
      <family val="2"/>
    </font>
    <font>
      <sz val="9"/>
      <color theme="1"/>
      <name val="Calibri"/>
      <family val="2"/>
    </font>
    <font>
      <i/>
      <sz val="9"/>
      <name val="Calibri"/>
      <family val="2"/>
    </font>
    <font>
      <i/>
      <sz val="9"/>
      <color theme="1"/>
      <name val="Calibri"/>
      <family val="2"/>
    </font>
    <font>
      <b/>
      <sz val="9"/>
      <color theme="1"/>
      <name val="Calibri"/>
      <family val="2"/>
      <scheme val="minor"/>
    </font>
    <font>
      <sz val="9"/>
      <name val="Arial"/>
      <family val="2"/>
    </font>
    <font>
      <b/>
      <sz val="24"/>
      <color theme="1"/>
      <name val="Calibri"/>
      <family val="2"/>
      <scheme val="minor"/>
    </font>
    <font>
      <b/>
      <sz val="22"/>
      <color theme="1"/>
      <name val="Calibri"/>
      <family val="2"/>
      <scheme val="minor"/>
    </font>
    <font>
      <sz val="9"/>
      <color theme="0"/>
      <name val="Calibri"/>
      <family val="2"/>
      <scheme val="minor"/>
    </font>
  </fonts>
  <fills count="2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s>
  <cellStyleXfs count="135">
    <xf numFmtId="0" fontId="0" fillId="0" borderId="0"/>
    <xf numFmtId="164" fontId="1" fillId="0" borderId="0" applyFont="0" applyFill="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2" fillId="18" borderId="3" applyNumberFormat="0" applyAlignment="0" applyProtection="0"/>
    <xf numFmtId="0" fontId="12" fillId="18" borderId="3" applyNumberFormat="0" applyAlignment="0" applyProtection="0"/>
    <xf numFmtId="0" fontId="13" fillId="19" borderId="4" applyNumberFormat="0" applyAlignment="0" applyProtection="0"/>
    <xf numFmtId="0" fontId="13" fillId="19" borderId="4" applyNumberFormat="0" applyAlignment="0" applyProtection="0"/>
    <xf numFmtId="0" fontId="14" fillId="0" borderId="5" applyNumberFormat="0" applyFill="0" applyAlignment="0" applyProtection="0"/>
    <xf numFmtId="0" fontId="14"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16" fillId="5" borderId="0" applyNumberFormat="0" applyBorder="0" applyAlignment="0" applyProtection="0"/>
    <xf numFmtId="0" fontId="16" fillId="5"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18" fillId="18" borderId="8" applyNumberFormat="0" applyAlignment="0" applyProtection="0"/>
    <xf numFmtId="0" fontId="18" fillId="18" borderId="8"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3" fillId="0" borderId="11" applyNumberFormat="0" applyFill="0" applyAlignment="0" applyProtection="0"/>
    <xf numFmtId="0" fontId="23" fillId="0" borderId="11" applyNumberFormat="0" applyFill="0" applyAlignment="0" applyProtection="0"/>
    <xf numFmtId="43"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3">
    <xf numFmtId="0" fontId="0" fillId="0" borderId="0" xfId="0"/>
    <xf numFmtId="0" fontId="0" fillId="0" borderId="0" xfId="0" applyBorder="1"/>
    <xf numFmtId="0" fontId="3" fillId="0" borderId="1" xfId="0" applyFont="1" applyBorder="1"/>
    <xf numFmtId="0" fontId="4" fillId="0" borderId="1" xfId="0" applyFont="1" applyBorder="1"/>
    <xf numFmtId="0" fontId="3" fillId="0" borderId="1" xfId="0" applyFont="1" applyFill="1" applyBorder="1"/>
    <xf numFmtId="164" fontId="0" fillId="0" borderId="0" xfId="1" applyFont="1" applyBorder="1"/>
    <xf numFmtId="0" fontId="0" fillId="0" borderId="1" xfId="0" applyBorder="1"/>
    <xf numFmtId="0" fontId="0" fillId="0" borderId="0" xfId="0" applyAlignment="1">
      <alignment horizontal="left" vertical="center" wrapText="1"/>
    </xf>
    <xf numFmtId="0" fontId="2" fillId="0" borderId="1" xfId="0" applyFont="1" applyBorder="1" applyAlignment="1">
      <alignment horizontal="center" vertical="center" wrapText="1"/>
    </xf>
    <xf numFmtId="164" fontId="0" fillId="0" borderId="1" xfId="1" applyFont="1" applyBorder="1"/>
    <xf numFmtId="0" fontId="0" fillId="0" borderId="1" xfId="0" applyBorder="1" applyAlignment="1">
      <alignment horizontal="center" vertical="center" wrapText="1"/>
    </xf>
    <xf numFmtId="164" fontId="0" fillId="0" borderId="2" xfId="1" applyFont="1" applyBorder="1" applyAlignment="1">
      <alignment horizontal="left" vertical="center" wrapText="1"/>
    </xf>
    <xf numFmtId="0" fontId="0" fillId="0" borderId="0" xfId="0" applyBorder="1" applyAlignment="1">
      <alignment horizontal="left" vertical="center" wrapText="1"/>
    </xf>
    <xf numFmtId="15" fontId="0" fillId="0" borderId="2" xfId="1" applyNumberFormat="1" applyFont="1" applyBorder="1" applyAlignment="1">
      <alignment horizontal="left" vertical="center" wrapText="1"/>
    </xf>
    <xf numFmtId="1" fontId="0" fillId="0" borderId="2" xfId="1" applyNumberFormat="1" applyFont="1" applyBorder="1" applyAlignment="1">
      <alignment horizontal="left" vertical="center" wrapText="1"/>
    </xf>
    <xf numFmtId="15" fontId="0" fillId="0" borderId="1" xfId="1" applyNumberFormat="1" applyFont="1" applyBorder="1" applyAlignment="1">
      <alignment horizontal="left" vertical="center" wrapText="1"/>
    </xf>
    <xf numFmtId="0" fontId="0" fillId="0" borderId="0" xfId="0" applyBorder="1" applyAlignment="1">
      <alignment horizontal="left"/>
    </xf>
    <xf numFmtId="1" fontId="0" fillId="0" borderId="1" xfId="1" applyNumberFormat="1" applyFont="1" applyBorder="1" applyAlignment="1">
      <alignment horizontal="left" vertical="center" wrapText="1"/>
    </xf>
    <xf numFmtId="165" fontId="0" fillId="0" borderId="1" xfId="0" applyNumberFormat="1" applyBorder="1"/>
    <xf numFmtId="0" fontId="0" fillId="0" borderId="1" xfId="0" applyFill="1" applyBorder="1"/>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xf>
    <xf numFmtId="14" fontId="5" fillId="2" borderId="1" xfId="0" applyNumberFormat="1" applyFont="1" applyFill="1" applyBorder="1" applyAlignment="1">
      <alignment vertical="center" wrapText="1"/>
    </xf>
    <xf numFmtId="14" fontId="5" fillId="2" borderId="1" xfId="0" applyNumberFormat="1" applyFont="1" applyFill="1" applyBorder="1" applyAlignment="1">
      <alignment vertical="center"/>
    </xf>
    <xf numFmtId="0" fontId="27" fillId="2" borderId="1" xfId="0" applyFont="1" applyFill="1" applyBorder="1" applyAlignment="1">
      <alignment horizontal="left" vertical="center" wrapText="1"/>
    </xf>
    <xf numFmtId="167" fontId="6" fillId="2" borderId="1" xfId="0" applyNumberFormat="1" applyFont="1" applyFill="1" applyBorder="1" applyAlignment="1">
      <alignment horizontal="center" vertical="center"/>
    </xf>
    <xf numFmtId="168"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67" fontId="6" fillId="2" borderId="1" xfId="0" applyNumberFormat="1" applyFont="1" applyFill="1" applyBorder="1" applyAlignment="1">
      <alignment horizontal="center" vertical="center" wrapText="1"/>
    </xf>
    <xf numFmtId="0" fontId="26"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26" fillId="2" borderId="1" xfId="0" applyFont="1" applyFill="1" applyBorder="1" applyAlignment="1">
      <alignment vertical="center" wrapText="1"/>
    </xf>
    <xf numFmtId="14" fontId="5" fillId="2" borderId="1" xfId="0" applyNumberFormat="1" applyFont="1" applyFill="1" applyBorder="1" applyAlignment="1">
      <alignment horizontal="center" vertical="center"/>
    </xf>
    <xf numFmtId="3" fontId="5" fillId="2" borderId="1" xfId="0" applyNumberFormat="1" applyFont="1" applyFill="1" applyBorder="1" applyAlignment="1">
      <alignment horizontal="right" vertical="center"/>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3" fontId="5" fillId="2" borderId="1" xfId="0" applyNumberFormat="1" applyFont="1" applyFill="1" applyBorder="1" applyAlignment="1">
      <alignment horizontal="center" vertical="center"/>
    </xf>
    <xf numFmtId="0" fontId="27" fillId="2" borderId="1" xfId="0" applyFont="1" applyFill="1" applyBorder="1" applyAlignment="1">
      <alignment vertical="center"/>
    </xf>
    <xf numFmtId="14"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xf>
    <xf numFmtId="0" fontId="6" fillId="2" borderId="1" xfId="0" applyFont="1" applyFill="1" applyBorder="1" applyAlignment="1">
      <alignment vertical="center"/>
    </xf>
    <xf numFmtId="0" fontId="6" fillId="2" borderId="1" xfId="0" applyFont="1" applyFill="1" applyBorder="1" applyAlignment="1">
      <alignment horizontal="left" vertical="center" wrapText="1"/>
    </xf>
    <xf numFmtId="0" fontId="5" fillId="2" borderId="1" xfId="0" applyFont="1" applyFill="1" applyBorder="1" applyAlignment="1">
      <alignment vertical="center"/>
    </xf>
    <xf numFmtId="0" fontId="5" fillId="2" borderId="1" xfId="0" applyFont="1" applyFill="1" applyBorder="1" applyAlignment="1">
      <alignment vertical="top" wrapText="1"/>
    </xf>
    <xf numFmtId="14" fontId="5" fillId="2" borderId="1" xfId="0" applyNumberFormat="1" applyFont="1" applyFill="1" applyBorder="1" applyAlignment="1">
      <alignment horizontal="center" vertical="center" wrapText="1"/>
    </xf>
    <xf numFmtId="0" fontId="26" fillId="2" borderId="1" xfId="0" applyFont="1" applyFill="1" applyBorder="1" applyAlignment="1">
      <alignment horizontal="left" vertical="center" wrapText="1"/>
    </xf>
    <xf numFmtId="0" fontId="26" fillId="2" borderId="1" xfId="0" applyFont="1" applyFill="1" applyBorder="1" applyAlignment="1">
      <alignment vertical="center"/>
    </xf>
    <xf numFmtId="168" fontId="6" fillId="2" borderId="1" xfId="0" applyNumberFormat="1" applyFont="1" applyFill="1" applyBorder="1" applyAlignment="1">
      <alignment horizontal="right" vertical="center"/>
    </xf>
    <xf numFmtId="168" fontId="5" fillId="2" borderId="1" xfId="0" applyNumberFormat="1" applyFont="1" applyFill="1" applyBorder="1" applyAlignment="1">
      <alignment horizontal="right" vertical="center"/>
    </xf>
    <xf numFmtId="0" fontId="6" fillId="2" borderId="1" xfId="0" applyFont="1" applyFill="1" applyBorder="1" applyAlignment="1">
      <alignment vertical="center" wrapText="1"/>
    </xf>
    <xf numFmtId="0" fontId="5" fillId="2" borderId="1" xfId="0" applyFont="1" applyFill="1" applyBorder="1" applyAlignment="1">
      <alignment vertical="center" wrapText="1"/>
    </xf>
    <xf numFmtId="167" fontId="5" fillId="2" borderId="1" xfId="0" applyNumberFormat="1" applyFont="1" applyFill="1" applyBorder="1" applyAlignment="1">
      <alignment horizontal="center" vertical="center"/>
    </xf>
    <xf numFmtId="0" fontId="30" fillId="26" borderId="1" xfId="0" applyFont="1" applyFill="1" applyBorder="1" applyAlignment="1">
      <alignment vertical="center"/>
    </xf>
    <xf numFmtId="0" fontId="30" fillId="3" borderId="1" xfId="0" applyFont="1" applyFill="1" applyBorder="1" applyAlignment="1">
      <alignment horizontal="center" vertical="center" wrapText="1"/>
    </xf>
    <xf numFmtId="0" fontId="30" fillId="3" borderId="14" xfId="0" applyFont="1" applyFill="1" applyBorder="1" applyAlignment="1">
      <alignment horizontal="center" vertical="center" wrapText="1"/>
    </xf>
    <xf numFmtId="14" fontId="6" fillId="3" borderId="2" xfId="0" applyNumberFormat="1" applyFont="1" applyFill="1" applyBorder="1" applyAlignment="1">
      <alignment horizontal="center" vertical="center"/>
    </xf>
    <xf numFmtId="0" fontId="30" fillId="2" borderId="1" xfId="0" applyFont="1" applyFill="1" applyBorder="1" applyAlignment="1">
      <alignment horizontal="center" vertical="center" wrapText="1"/>
    </xf>
    <xf numFmtId="14" fontId="6" fillId="2" borderId="0" xfId="0" applyNumberFormat="1" applyFont="1" applyFill="1" applyBorder="1" applyAlignment="1">
      <alignment horizontal="center" vertical="center"/>
    </xf>
    <xf numFmtId="0" fontId="6" fillId="2" borderId="1" xfId="0" applyFont="1" applyFill="1" applyBorder="1" applyAlignment="1">
      <alignment horizontal="center" wrapText="1"/>
    </xf>
    <xf numFmtId="0" fontId="6" fillId="2" borderId="0" xfId="0" applyFont="1" applyFill="1" applyAlignment="1">
      <alignment horizontal="center" vertical="center"/>
    </xf>
    <xf numFmtId="0" fontId="6" fillId="2" borderId="1" xfId="0" applyFont="1" applyFill="1" applyBorder="1"/>
    <xf numFmtId="0" fontId="6" fillId="2" borderId="0" xfId="0" applyFont="1" applyFill="1" applyAlignment="1">
      <alignment horizontal="center" vertical="center" wrapText="1"/>
    </xf>
    <xf numFmtId="164" fontId="6" fillId="2" borderId="1" xfId="1" applyFont="1" applyFill="1" applyBorder="1" applyAlignment="1">
      <alignment vertical="center"/>
    </xf>
    <xf numFmtId="14" fontId="6" fillId="2" borderId="1" xfId="0" applyNumberFormat="1" applyFont="1" applyFill="1" applyBorder="1" applyAlignment="1">
      <alignment vertical="center" wrapText="1"/>
    </xf>
    <xf numFmtId="14" fontId="6" fillId="2" borderId="1" xfId="0" applyNumberFormat="1" applyFont="1" applyFill="1" applyBorder="1" applyAlignment="1">
      <alignment vertical="center"/>
    </xf>
    <xf numFmtId="14" fontId="6" fillId="3" borderId="0" xfId="0" applyNumberFormat="1" applyFont="1" applyFill="1" applyBorder="1" applyAlignment="1">
      <alignment horizontal="center" vertical="center"/>
    </xf>
    <xf numFmtId="0" fontId="6" fillId="0" borderId="0" xfId="0" applyNumberFormat="1" applyFont="1" applyAlignment="1">
      <alignment horizontal="center" vertical="center"/>
    </xf>
    <xf numFmtId="0" fontId="6" fillId="0" borderId="0" xfId="0" applyFont="1" applyAlignment="1">
      <alignment horizontal="center" vertical="center"/>
    </xf>
    <xf numFmtId="0" fontId="30" fillId="2" borderId="1" xfId="0" applyNumberFormat="1" applyFont="1" applyFill="1" applyBorder="1" applyAlignment="1">
      <alignment horizontal="center" vertical="center"/>
    </xf>
    <xf numFmtId="0" fontId="27" fillId="2" borderId="1" xfId="0" applyFont="1" applyFill="1" applyBorder="1" applyAlignment="1">
      <alignment horizontal="left" vertical="center"/>
    </xf>
    <xf numFmtId="0" fontId="0" fillId="2" borderId="0" xfId="0" applyFill="1"/>
    <xf numFmtId="0" fontId="0" fillId="2" borderId="1" xfId="0" applyFont="1" applyFill="1" applyBorder="1" applyAlignment="1">
      <alignment horizontal="center" vertical="center"/>
    </xf>
    <xf numFmtId="168" fontId="5" fillId="2" borderId="1" xfId="0" applyNumberFormat="1" applyFont="1" applyFill="1" applyBorder="1" applyAlignment="1">
      <alignment horizontal="center" vertical="center" wrapText="1"/>
    </xf>
    <xf numFmtId="0" fontId="26" fillId="2" borderId="1" xfId="0" applyFont="1" applyFill="1" applyBorder="1" applyAlignment="1">
      <alignment horizontal="left" vertical="center"/>
    </xf>
    <xf numFmtId="168" fontId="6" fillId="2" borderId="1" xfId="0" applyNumberFormat="1" applyFont="1" applyFill="1" applyBorder="1" applyAlignment="1">
      <alignment horizontal="right" vertical="center" wrapText="1"/>
    </xf>
    <xf numFmtId="168" fontId="5" fillId="2" borderId="1" xfId="0" applyNumberFormat="1" applyFont="1" applyFill="1" applyBorder="1" applyAlignment="1">
      <alignment horizontal="right" vertical="center" wrapText="1"/>
    </xf>
    <xf numFmtId="0" fontId="27" fillId="2" borderId="1" xfId="0" applyFont="1" applyFill="1" applyBorder="1" applyAlignment="1">
      <alignment horizontal="center" vertical="center" wrapText="1"/>
    </xf>
    <xf numFmtId="168" fontId="6" fillId="2" borderId="1" xfId="0" applyNumberFormat="1" applyFont="1" applyFill="1" applyBorder="1" applyAlignment="1">
      <alignment horizontal="center" vertical="center"/>
    </xf>
    <xf numFmtId="168" fontId="5" fillId="2" borderId="1" xfId="0" applyNumberFormat="1" applyFont="1" applyFill="1" applyBorder="1" applyAlignment="1">
      <alignment horizontal="center" vertical="center"/>
    </xf>
    <xf numFmtId="167" fontId="5" fillId="2" borderId="1" xfId="0" applyNumberFormat="1" applyFont="1" applyFill="1" applyBorder="1" applyAlignment="1">
      <alignment horizontal="center" vertical="center" wrapText="1"/>
    </xf>
    <xf numFmtId="168" fontId="5" fillId="2" borderId="1" xfId="0" applyNumberFormat="1" applyFont="1" applyFill="1" applyBorder="1" applyAlignment="1">
      <alignment horizontal="left" vertical="center" wrapText="1"/>
    </xf>
    <xf numFmtId="14" fontId="6" fillId="2" borderId="1" xfId="0" applyNumberFormat="1" applyFont="1" applyFill="1" applyBorder="1"/>
    <xf numFmtId="0" fontId="2" fillId="3" borderId="1" xfId="0" applyFont="1" applyFill="1" applyBorder="1" applyAlignment="1">
      <alignment horizontal="center" vertical="center" wrapText="1"/>
    </xf>
    <xf numFmtId="168" fontId="25" fillId="2" borderId="0" xfId="0" applyNumberFormat="1" applyFont="1" applyFill="1" applyBorder="1" applyAlignment="1">
      <alignment horizontal="right" vertical="center" wrapText="1"/>
    </xf>
    <xf numFmtId="0" fontId="34" fillId="2" borderId="1" xfId="0" applyFont="1" applyFill="1" applyBorder="1"/>
    <xf numFmtId="0" fontId="2" fillId="0" borderId="1" xfId="0" applyFont="1" applyBorder="1" applyAlignment="1">
      <alignment horizontal="center"/>
    </xf>
    <xf numFmtId="0" fontId="24" fillId="26" borderId="12" xfId="0" applyFont="1" applyFill="1" applyBorder="1" applyAlignment="1">
      <alignment horizontal="center" vertical="center"/>
    </xf>
    <xf numFmtId="0" fontId="24" fillId="26" borderId="13" xfId="0" applyFont="1" applyFill="1" applyBorder="1" applyAlignment="1">
      <alignment horizontal="center" vertical="center"/>
    </xf>
    <xf numFmtId="0" fontId="30" fillId="2" borderId="1" xfId="0" applyFont="1" applyFill="1" applyBorder="1" applyAlignment="1">
      <alignment horizontal="center" vertical="center"/>
    </xf>
    <xf numFmtId="0" fontId="33" fillId="26" borderId="1" xfId="0" applyFont="1" applyFill="1" applyBorder="1" applyAlignment="1">
      <alignment horizontal="center" vertical="center"/>
    </xf>
    <xf numFmtId="0" fontId="32" fillId="26" borderId="1" xfId="0" applyFont="1" applyFill="1" applyBorder="1" applyAlignment="1">
      <alignment horizontal="center" vertical="center"/>
    </xf>
  </cellXfs>
  <cellStyles count="135">
    <cellStyle name="20% - Énfasis1 2" xfId="2"/>
    <cellStyle name="20% - Énfasis1 2 2" xfId="3"/>
    <cellStyle name="20% - Énfasis1 2 2 2" xfId="4"/>
    <cellStyle name="20% - Énfasis1 2 3" xfId="5"/>
    <cellStyle name="20% - Énfasis1 2_CONSECUTIVOS" xfId="6"/>
    <cellStyle name="20% - Énfasis2 2" xfId="7"/>
    <cellStyle name="20% - Énfasis2 2 2" xfId="8"/>
    <cellStyle name="20% - Énfasis2 2 2 2" xfId="9"/>
    <cellStyle name="20% - Énfasis2 2 3" xfId="10"/>
    <cellStyle name="20% - Énfasis2 2_CONSECUTIVOS" xfId="11"/>
    <cellStyle name="20% - Énfasis3 2" xfId="12"/>
    <cellStyle name="20% - Énfasis3 2 2" xfId="13"/>
    <cellStyle name="20% - Énfasis3 2 2 2" xfId="14"/>
    <cellStyle name="20% - Énfasis3 2 3" xfId="15"/>
    <cellStyle name="20% - Énfasis3 2_CONSECUTIVOS" xfId="16"/>
    <cellStyle name="20% - Énfasis4 2" xfId="17"/>
    <cellStyle name="20% - Énfasis4 2 2" xfId="18"/>
    <cellStyle name="20% - Énfasis4 2 2 2" xfId="19"/>
    <cellStyle name="20% - Énfasis4 2 3" xfId="20"/>
    <cellStyle name="20% - Énfasis4 2_CONSECUTIVOS" xfId="21"/>
    <cellStyle name="20% - Énfasis5 2" xfId="22"/>
    <cellStyle name="20% - Énfasis5 2 2" xfId="23"/>
    <cellStyle name="20% - Énfasis5 2 2 2" xfId="24"/>
    <cellStyle name="20% - Énfasis5 2 3" xfId="25"/>
    <cellStyle name="20% - Énfasis5 2_CONSECUTIVOS" xfId="26"/>
    <cellStyle name="20% - Énfasis6 2" xfId="27"/>
    <cellStyle name="20% - Énfasis6 2 2" xfId="28"/>
    <cellStyle name="20% - Énfasis6 2 2 2" xfId="29"/>
    <cellStyle name="20% - Énfasis6 2 3" xfId="30"/>
    <cellStyle name="20% - Énfasis6 2_CONSECUTIVOS" xfId="31"/>
    <cellStyle name="40% - Énfasis1 2" xfId="32"/>
    <cellStyle name="40% - Énfasis1 2 2" xfId="33"/>
    <cellStyle name="40% - Énfasis1 2 2 2" xfId="34"/>
    <cellStyle name="40% - Énfasis1 2 3" xfId="35"/>
    <cellStyle name="40% - Énfasis1 2_CONSECUTIVOS" xfId="36"/>
    <cellStyle name="40% - Énfasis2 2" xfId="37"/>
    <cellStyle name="40% - Énfasis2 2 2" xfId="38"/>
    <cellStyle name="40% - Énfasis2 2 2 2" xfId="39"/>
    <cellStyle name="40% - Énfasis2 2 3" xfId="40"/>
    <cellStyle name="40% - Énfasis2 2_CONSECUTIVOS" xfId="41"/>
    <cellStyle name="40% - Énfasis3 2" xfId="42"/>
    <cellStyle name="40% - Énfasis3 2 2" xfId="43"/>
    <cellStyle name="40% - Énfasis3 2 2 2" xfId="44"/>
    <cellStyle name="40% - Énfasis3 2 3" xfId="45"/>
    <cellStyle name="40% - Énfasis3 2_CONSECUTIVOS" xfId="46"/>
    <cellStyle name="40% - Énfasis4 2" xfId="47"/>
    <cellStyle name="40% - Énfasis4 2 2" xfId="48"/>
    <cellStyle name="40% - Énfasis4 2 2 2" xfId="49"/>
    <cellStyle name="40% - Énfasis4 2 3" xfId="50"/>
    <cellStyle name="40% - Énfasis4 2_CONSECUTIVOS" xfId="51"/>
    <cellStyle name="40% - Énfasis5 2" xfId="52"/>
    <cellStyle name="40% - Énfasis5 2 2" xfId="53"/>
    <cellStyle name="40% - Énfasis5 2 2 2" xfId="54"/>
    <cellStyle name="40% - Énfasis5 2 3" xfId="55"/>
    <cellStyle name="40% - Énfasis5 2_CONSECUTIVOS" xfId="56"/>
    <cellStyle name="40% - Énfasis6 2" xfId="57"/>
    <cellStyle name="40% - Énfasis6 2 2" xfId="58"/>
    <cellStyle name="40% - Énfasis6 2 2 2" xfId="59"/>
    <cellStyle name="40% - Énfasis6 2 3" xfId="60"/>
    <cellStyle name="40% - Énfasis6 2_CONSECUTIVOS" xfId="61"/>
    <cellStyle name="60% - Énfasis1 2" xfId="62"/>
    <cellStyle name="60% - Énfasis1 2 2" xfId="63"/>
    <cellStyle name="60% - Énfasis2 2" xfId="64"/>
    <cellStyle name="60% - Énfasis2 2 2" xfId="65"/>
    <cellStyle name="60% - Énfasis3 2" xfId="66"/>
    <cellStyle name="60% - Énfasis3 2 2" xfId="67"/>
    <cellStyle name="60% - Énfasis4 2" xfId="68"/>
    <cellStyle name="60% - Énfasis4 2 2" xfId="69"/>
    <cellStyle name="60% - Énfasis5 2" xfId="70"/>
    <cellStyle name="60% - Énfasis5 2 2" xfId="71"/>
    <cellStyle name="60% - Énfasis6 2" xfId="72"/>
    <cellStyle name="60% - Énfasis6 2 2" xfId="73"/>
    <cellStyle name="Buena 2" xfId="74"/>
    <cellStyle name="Buena 2 2" xfId="75"/>
    <cellStyle name="Cálculo 2" xfId="76"/>
    <cellStyle name="Cálculo 2 2" xfId="77"/>
    <cellStyle name="Celda de comprobación 2" xfId="78"/>
    <cellStyle name="Celda de comprobación 2 2" xfId="79"/>
    <cellStyle name="Celda vinculada 2" xfId="80"/>
    <cellStyle name="Celda vinculada 2 2" xfId="81"/>
    <cellStyle name="Encabezado 4 2" xfId="82"/>
    <cellStyle name="Encabezado 4 2 2" xfId="83"/>
    <cellStyle name="Énfasis1 2" xfId="84"/>
    <cellStyle name="Énfasis1 2 2" xfId="85"/>
    <cellStyle name="Énfasis2 2" xfId="86"/>
    <cellStyle name="Énfasis2 2 2" xfId="87"/>
    <cellStyle name="Énfasis3 2" xfId="88"/>
    <cellStyle name="Énfasis3 2 2" xfId="89"/>
    <cellStyle name="Énfasis4 2" xfId="90"/>
    <cellStyle name="Énfasis4 2 2" xfId="91"/>
    <cellStyle name="Énfasis5 2" xfId="92"/>
    <cellStyle name="Énfasis5 2 2" xfId="93"/>
    <cellStyle name="Énfasis6 2" xfId="94"/>
    <cellStyle name="Énfasis6 2 2" xfId="95"/>
    <cellStyle name="Entrada 2" xfId="96"/>
    <cellStyle name="Entrada 2 2" xfId="97"/>
    <cellStyle name="Entrada 2 2 2" xfId="98"/>
    <cellStyle name="Entrada 2 3" xfId="99"/>
    <cellStyle name="Entrada 2_CONSECUTIVOS" xfId="100"/>
    <cellStyle name="Incorrecto 2" xfId="101"/>
    <cellStyle name="Incorrecto 2 2" xfId="102"/>
    <cellStyle name="Millares 2" xfId="129"/>
    <cellStyle name="Millares 2 2" xfId="132"/>
    <cellStyle name="Millares 2 2 2" xfId="134"/>
    <cellStyle name="Millares 2 3" xfId="131"/>
    <cellStyle name="Millares 2 4" xfId="133"/>
    <cellStyle name="Moneda [0]" xfId="1" builtinId="7"/>
    <cellStyle name="Moneda 2" xfId="130"/>
    <cellStyle name="Neutral 2" xfId="103"/>
    <cellStyle name="Neutral 2 2" xfId="104"/>
    <cellStyle name="Normal" xfId="0" builtinId="0"/>
    <cellStyle name="Notas 2" xfId="105"/>
    <cellStyle name="Notas 2 2" xfId="106"/>
    <cellStyle name="Notas 2 2 2" xfId="107"/>
    <cellStyle name="Notas 2 3" xfId="108"/>
    <cellStyle name="Notas 2_CONSECUTIVOS" xfId="109"/>
    <cellStyle name="Salida 2" xfId="110"/>
    <cellStyle name="Salida 2 2" xfId="111"/>
    <cellStyle name="Texto de advertencia 2" xfId="112"/>
    <cellStyle name="Texto de advertencia 2 2" xfId="113"/>
    <cellStyle name="Texto de advertencia 2 2 2" xfId="114"/>
    <cellStyle name="Texto de advertencia 2 3" xfId="115"/>
    <cellStyle name="Texto de advertencia 2_CONSECUTIVOS" xfId="116"/>
    <cellStyle name="Texto explicativo 2" xfId="117"/>
    <cellStyle name="Texto explicativo 2 2" xfId="118"/>
    <cellStyle name="Título 1 2" xfId="119"/>
    <cellStyle name="Título 1 2 2" xfId="120"/>
    <cellStyle name="Título 2 2" xfId="121"/>
    <cellStyle name="Título 2 2 2" xfId="122"/>
    <cellStyle name="Título 3 2" xfId="123"/>
    <cellStyle name="Título 3 2 2" xfId="124"/>
    <cellStyle name="Título 4" xfId="125"/>
    <cellStyle name="Título 4 2" xfId="126"/>
    <cellStyle name="Total 2" xfId="127"/>
    <cellStyle name="Total 2 2" xfId="128"/>
  </cellStyles>
  <dxfs count="0"/>
  <tableStyles count="0" defaultTableStyle="TableStyleMedium2" defaultPivotStyle="PivotStyleLight16"/>
  <colors>
    <mruColors>
      <color rgb="FFFF00FF"/>
      <color rgb="FFFFCCFF"/>
      <color rgb="FFFFFF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AI56" sqref="AI56"/>
    </sheetView>
  </sheetViews>
  <sheetFormatPr baseColWidth="10" defaultRowHeight="15" x14ac:dyDescent="0.25"/>
  <cols>
    <col min="1" max="1" width="30.5703125" customWidth="1"/>
    <col min="2" max="2" width="40.140625" customWidth="1"/>
    <col min="3" max="3" width="30.85546875" customWidth="1"/>
    <col min="4" max="4" width="30.7109375" customWidth="1"/>
    <col min="5" max="5" width="13.140625" customWidth="1"/>
    <col min="6" max="6" width="16.7109375" bestFit="1" customWidth="1"/>
  </cols>
  <sheetData>
    <row r="1" spans="1:3" ht="18.75" x14ac:dyDescent="0.3">
      <c r="A1" s="3" t="s">
        <v>10</v>
      </c>
      <c r="B1" s="6"/>
    </row>
    <row r="2" spans="1:3" ht="18.75" x14ac:dyDescent="0.3">
      <c r="A2" s="2" t="s">
        <v>9</v>
      </c>
      <c r="B2" s="11" t="e">
        <f>VLOOKUP($B$1,#REF!,3,0)</f>
        <v>#REF!</v>
      </c>
    </row>
    <row r="3" spans="1:3" ht="18.75" x14ac:dyDescent="0.3">
      <c r="A3" s="2" t="s">
        <v>17</v>
      </c>
      <c r="B3" s="11" t="e">
        <f>VLOOKUP($B$1,#REF!,10,0)</f>
        <v>#REF!</v>
      </c>
    </row>
    <row r="4" spans="1:3" ht="18.75" x14ac:dyDescent="0.3">
      <c r="A4" s="2" t="s">
        <v>25</v>
      </c>
      <c r="B4" s="11" t="e">
        <f>VLOOKUP($B$1,#REF!,9,0)</f>
        <v>#REF!</v>
      </c>
      <c r="C4" s="7"/>
    </row>
    <row r="5" spans="1:3" ht="18.75" x14ac:dyDescent="0.3">
      <c r="A5" s="2" t="s">
        <v>11</v>
      </c>
      <c r="B5" s="15" t="e">
        <f>VLOOKUP($B$1,#REF!,20,0)</f>
        <v>#REF!</v>
      </c>
      <c r="C5" s="12"/>
    </row>
    <row r="6" spans="1:3" ht="18.75" x14ac:dyDescent="0.3">
      <c r="A6" s="2" t="s">
        <v>12</v>
      </c>
      <c r="B6" s="13" t="e">
        <f>VLOOKUP($B$1,#REF!,21,0)</f>
        <v>#REF!</v>
      </c>
    </row>
    <row r="7" spans="1:3" ht="18.75" x14ac:dyDescent="0.3">
      <c r="A7" s="2" t="s">
        <v>13</v>
      </c>
      <c r="B7" s="15" t="e">
        <f>VLOOKUP($B$1,#REF!,27,0)</f>
        <v>#REF!</v>
      </c>
      <c r="C7" s="1"/>
    </row>
    <row r="8" spans="1:3" ht="18.75" x14ac:dyDescent="0.3">
      <c r="A8" s="2" t="s">
        <v>14</v>
      </c>
      <c r="B8" s="15" t="e">
        <f>VLOOKUP($B$1,#REF!,28,0)</f>
        <v>#REF!</v>
      </c>
      <c r="C8" s="1"/>
    </row>
    <row r="9" spans="1:3" ht="18.75" x14ac:dyDescent="0.3">
      <c r="A9" s="2" t="s">
        <v>15</v>
      </c>
      <c r="B9" s="13" t="e">
        <f>VLOOKUP($B$1,#REF!,29,0)</f>
        <v>#REF!</v>
      </c>
    </row>
    <row r="10" spans="1:3" ht="18.75" x14ac:dyDescent="0.3">
      <c r="A10" s="2" t="s">
        <v>8</v>
      </c>
      <c r="B10" s="17" t="e">
        <f>VLOOKUP($B$1,#REF!,30,0)</f>
        <v>#REF!</v>
      </c>
      <c r="C10" s="16"/>
    </row>
    <row r="11" spans="1:3" ht="18.75" x14ac:dyDescent="0.3">
      <c r="A11" s="2" t="s">
        <v>16</v>
      </c>
      <c r="B11" s="14" t="e">
        <f>VLOOKUP($B$1,#REF!,31,0)</f>
        <v>#REF!</v>
      </c>
    </row>
    <row r="12" spans="1:3" ht="18.75" x14ac:dyDescent="0.3">
      <c r="A12" s="4" t="s">
        <v>24</v>
      </c>
      <c r="B12" s="14"/>
    </row>
    <row r="19" spans="1:6" x14ac:dyDescent="0.25">
      <c r="A19" s="87" t="s">
        <v>23</v>
      </c>
      <c r="B19" s="87"/>
      <c r="C19" s="87"/>
      <c r="D19" s="87"/>
      <c r="E19" s="87"/>
      <c r="F19" s="87"/>
    </row>
    <row r="20" spans="1:6" ht="74.25" customHeight="1" x14ac:dyDescent="0.25">
      <c r="A20" s="8" t="s">
        <v>18</v>
      </c>
      <c r="B20" s="8" t="s">
        <v>4</v>
      </c>
      <c r="C20" s="10" t="s">
        <v>19</v>
      </c>
      <c r="D20" s="10" t="s">
        <v>21</v>
      </c>
      <c r="E20" s="10" t="s">
        <v>22</v>
      </c>
      <c r="F20" s="10" t="s">
        <v>20</v>
      </c>
    </row>
    <row r="21" spans="1:6" x14ac:dyDescent="0.25">
      <c r="A21" s="6"/>
      <c r="B21" s="18"/>
      <c r="C21" s="6"/>
      <c r="D21" s="6"/>
      <c r="E21" s="6"/>
      <c r="F21" s="6"/>
    </row>
    <row r="22" spans="1:6" x14ac:dyDescent="0.25">
      <c r="A22" s="6"/>
      <c r="B22" s="18"/>
      <c r="C22" s="6"/>
      <c r="D22" s="6"/>
      <c r="E22" s="6"/>
      <c r="F22" s="6"/>
    </row>
    <row r="23" spans="1:6" x14ac:dyDescent="0.25">
      <c r="A23" s="6"/>
      <c r="B23" s="18"/>
      <c r="C23" s="6"/>
      <c r="D23" s="6"/>
      <c r="E23" s="6"/>
      <c r="F23" s="6"/>
    </row>
    <row r="24" spans="1:6" x14ac:dyDescent="0.25">
      <c r="A24" s="6"/>
      <c r="B24" s="18"/>
      <c r="C24" s="6"/>
      <c r="D24" s="6"/>
      <c r="E24" s="6"/>
      <c r="F24" s="6"/>
    </row>
    <row r="25" spans="1:6" x14ac:dyDescent="0.25">
      <c r="A25" s="6"/>
      <c r="B25" s="18"/>
      <c r="C25" s="6"/>
      <c r="D25" s="6"/>
      <c r="E25" s="6"/>
      <c r="F25" s="6"/>
    </row>
    <row r="26" spans="1:6" x14ac:dyDescent="0.25">
      <c r="A26" s="6"/>
      <c r="B26" s="18"/>
      <c r="C26" s="6"/>
      <c r="D26" s="6"/>
      <c r="E26" s="6"/>
      <c r="F26" s="6"/>
    </row>
    <row r="27" spans="1:6" x14ac:dyDescent="0.25">
      <c r="A27" s="6"/>
      <c r="B27" s="18"/>
      <c r="C27" s="6"/>
      <c r="D27" s="6"/>
      <c r="E27" s="6"/>
      <c r="F27" s="6"/>
    </row>
    <row r="28" spans="1:6" x14ac:dyDescent="0.25">
      <c r="A28" s="19"/>
      <c r="B28" s="18"/>
      <c r="C28" s="6"/>
      <c r="D28" s="6"/>
      <c r="E28" s="6"/>
      <c r="F28" s="6"/>
    </row>
    <row r="29" spans="1:6" x14ac:dyDescent="0.25">
      <c r="A29" s="6"/>
      <c r="B29" s="9"/>
      <c r="C29" s="6"/>
      <c r="D29" s="6"/>
      <c r="E29" s="6"/>
      <c r="F29" s="6"/>
    </row>
    <row r="30" spans="1:6" x14ac:dyDescent="0.25">
      <c r="A30" s="1"/>
      <c r="B30" s="5"/>
      <c r="C30" s="1"/>
      <c r="D30" s="1"/>
      <c r="E30" s="1"/>
      <c r="F30" s="1"/>
    </row>
    <row r="31" spans="1:6" x14ac:dyDescent="0.25">
      <c r="A31" s="1"/>
      <c r="B31" s="5"/>
      <c r="C31" s="1"/>
      <c r="D31" s="1"/>
      <c r="E31" s="1"/>
      <c r="F31" s="1"/>
    </row>
  </sheetData>
  <mergeCells count="1">
    <mergeCell ref="A19:F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2"/>
  <sheetViews>
    <sheetView tabSelected="1" topLeftCell="A358" workbookViewId="0">
      <pane xSplit="1" topLeftCell="B1" activePane="topRight" state="frozen"/>
      <selection activeCell="A357" sqref="A357"/>
      <selection pane="topRight" activeCell="C358" sqref="C358"/>
    </sheetView>
  </sheetViews>
  <sheetFormatPr baseColWidth="10" defaultRowHeight="15" x14ac:dyDescent="0.25"/>
  <cols>
    <col min="1" max="1" width="14.140625" customWidth="1"/>
    <col min="2" max="2" width="17.7109375" customWidth="1"/>
    <col min="3" max="3" width="47" customWidth="1"/>
    <col min="4" max="4" width="10.7109375" customWidth="1"/>
    <col min="5" max="5" width="34.28515625" customWidth="1"/>
    <col min="6" max="6" width="17.140625" style="72" customWidth="1"/>
    <col min="7" max="7" width="13.85546875" customWidth="1"/>
    <col min="8" max="8" width="11" customWidth="1"/>
    <col min="9" max="9" width="24.85546875" customWidth="1"/>
    <col min="11" max="11" width="10.5703125" style="72" customWidth="1"/>
    <col min="12" max="12" width="11.42578125" style="72"/>
  </cols>
  <sheetData>
    <row r="1" spans="1:14" ht="75" customHeight="1" x14ac:dyDescent="0.25">
      <c r="A1" s="88" t="s">
        <v>995</v>
      </c>
      <c r="B1" s="89"/>
      <c r="C1" s="89"/>
      <c r="D1" s="89"/>
      <c r="E1" s="89"/>
      <c r="F1" s="89"/>
      <c r="G1" s="89"/>
      <c r="H1" s="89"/>
      <c r="I1" s="89"/>
      <c r="J1" s="89"/>
      <c r="K1" s="89"/>
      <c r="L1" s="89"/>
      <c r="M1" s="89"/>
      <c r="N1" s="54" t="s">
        <v>760</v>
      </c>
    </row>
    <row r="2" spans="1:14" ht="60" x14ac:dyDescent="0.25">
      <c r="A2" s="55" t="s">
        <v>0</v>
      </c>
      <c r="B2" s="55" t="s">
        <v>5</v>
      </c>
      <c r="C2" s="55" t="s">
        <v>1</v>
      </c>
      <c r="D2" s="55" t="s">
        <v>6</v>
      </c>
      <c r="E2" s="55" t="s">
        <v>27</v>
      </c>
      <c r="F2" s="55" t="s">
        <v>28</v>
      </c>
      <c r="G2" s="55" t="s">
        <v>7</v>
      </c>
      <c r="H2" s="55" t="s">
        <v>26</v>
      </c>
      <c r="I2" s="55" t="s">
        <v>31</v>
      </c>
      <c r="J2" s="55" t="s">
        <v>30</v>
      </c>
      <c r="K2" s="55" t="s">
        <v>2</v>
      </c>
      <c r="L2" s="55" t="s">
        <v>3</v>
      </c>
      <c r="M2" s="56" t="s">
        <v>29</v>
      </c>
      <c r="N2" s="57">
        <v>43373</v>
      </c>
    </row>
    <row r="3" spans="1:14" ht="36" x14ac:dyDescent="0.25">
      <c r="A3" s="43" t="s">
        <v>990</v>
      </c>
      <c r="B3" s="21" t="s">
        <v>894</v>
      </c>
      <c r="C3" s="31" t="s">
        <v>991</v>
      </c>
      <c r="D3" s="32" t="s">
        <v>992</v>
      </c>
      <c r="E3" s="33" t="s">
        <v>989</v>
      </c>
      <c r="F3" s="34">
        <v>42331</v>
      </c>
      <c r="G3" s="38">
        <v>21084622326</v>
      </c>
      <c r="H3" s="21" t="s">
        <v>994</v>
      </c>
      <c r="I3" s="21" t="s">
        <v>993</v>
      </c>
      <c r="J3" s="58"/>
      <c r="K3" s="34">
        <v>42419</v>
      </c>
      <c r="L3" s="34">
        <v>43268</v>
      </c>
      <c r="M3" s="58" t="str">
        <f>IF((ROUND((($N$2-$K3)/(EDATE($L3,0)-$K3)*100),2))&gt;100,"100%",CONCATENATE((ROUND((($N$2-$K3)/(EDATE($L3,0)-$K3)*100),0)),"%"))</f>
        <v>100%</v>
      </c>
      <c r="N3" s="59"/>
    </row>
    <row r="4" spans="1:14" ht="101.25" customHeight="1" x14ac:dyDescent="0.25">
      <c r="A4" s="36" t="s">
        <v>761</v>
      </c>
      <c r="B4" s="20" t="s">
        <v>762</v>
      </c>
      <c r="C4" s="20" t="s">
        <v>763</v>
      </c>
      <c r="D4" s="32" t="s">
        <v>764</v>
      </c>
      <c r="E4" s="37" t="s">
        <v>765</v>
      </c>
      <c r="F4" s="34">
        <v>42752</v>
      </c>
      <c r="G4" s="38">
        <v>684964000</v>
      </c>
      <c r="H4" s="20" t="s">
        <v>766</v>
      </c>
      <c r="I4" s="21" t="s">
        <v>767</v>
      </c>
      <c r="J4" s="23"/>
      <c r="K4" s="34">
        <v>42752</v>
      </c>
      <c r="L4" s="34">
        <v>43159</v>
      </c>
      <c r="M4" s="58" t="str">
        <f>IF((ROUND((($N$2-$K4)/(EDATE($L4,0)-$K4)*100),2))&gt;100,"100%",CONCATENATE((ROUND((($N$2-$K4)/(EDATE($L4,0)-$K4)*100),0)),"%"))</f>
        <v>100%</v>
      </c>
      <c r="N4" s="61"/>
    </row>
    <row r="5" spans="1:14" ht="149.25" customHeight="1" x14ac:dyDescent="0.25">
      <c r="A5" s="39" t="s">
        <v>768</v>
      </c>
      <c r="B5" s="20" t="s">
        <v>769</v>
      </c>
      <c r="C5" s="21" t="s">
        <v>251</v>
      </c>
      <c r="D5" s="32" t="s">
        <v>624</v>
      </c>
      <c r="E5" s="26" t="s">
        <v>770</v>
      </c>
      <c r="F5" s="40">
        <v>42755</v>
      </c>
      <c r="G5" s="41">
        <v>55000000</v>
      </c>
      <c r="H5" s="21" t="s">
        <v>577</v>
      </c>
      <c r="I5" s="21" t="s">
        <v>771</v>
      </c>
      <c r="J5" s="23"/>
      <c r="K5" s="34">
        <v>42758</v>
      </c>
      <c r="L5" s="34">
        <v>43115</v>
      </c>
      <c r="M5" s="58" t="str">
        <f t="shared" ref="M5:M49" si="0">IF((ROUND((($N$2-$K5)/(EDATE($L5,0)-$K5)*100),2))&gt;100,"100%",CONCATENATE((ROUND((($N$2-$K5)/(EDATE($L5,0)-$K5)*100),0)),"%"))</f>
        <v>100%</v>
      </c>
      <c r="N5" s="61"/>
    </row>
    <row r="6" spans="1:14" ht="102.75" customHeight="1" x14ac:dyDescent="0.25">
      <c r="A6" s="42" t="s">
        <v>772</v>
      </c>
      <c r="B6" s="20" t="s">
        <v>769</v>
      </c>
      <c r="C6" s="21" t="s">
        <v>773</v>
      </c>
      <c r="D6" s="32" t="s">
        <v>774</v>
      </c>
      <c r="E6" s="43" t="s">
        <v>775</v>
      </c>
      <c r="F6" s="40">
        <v>42759</v>
      </c>
      <c r="G6" s="41">
        <v>55000000</v>
      </c>
      <c r="H6" s="23" t="s">
        <v>577</v>
      </c>
      <c r="I6" s="21" t="s">
        <v>969</v>
      </c>
      <c r="J6" s="23"/>
      <c r="K6" s="34">
        <v>42760</v>
      </c>
      <c r="L6" s="34">
        <v>43356</v>
      </c>
      <c r="M6" s="58" t="str">
        <f t="shared" si="0"/>
        <v>100%</v>
      </c>
      <c r="N6" s="61"/>
    </row>
    <row r="7" spans="1:14" ht="113.25" customHeight="1" x14ac:dyDescent="0.25">
      <c r="A7" s="42" t="s">
        <v>776</v>
      </c>
      <c r="B7" s="20" t="s">
        <v>777</v>
      </c>
      <c r="C7" s="21" t="s">
        <v>778</v>
      </c>
      <c r="D7" s="32" t="s">
        <v>779</v>
      </c>
      <c r="E7" s="43" t="s">
        <v>780</v>
      </c>
      <c r="F7" s="40">
        <v>42759</v>
      </c>
      <c r="G7" s="23">
        <v>0</v>
      </c>
      <c r="H7" s="23" t="s">
        <v>781</v>
      </c>
      <c r="I7" s="23"/>
      <c r="J7" s="23"/>
      <c r="K7" s="34">
        <v>42759</v>
      </c>
      <c r="L7" s="34">
        <v>44584</v>
      </c>
      <c r="M7" s="58" t="str">
        <f t="shared" si="0"/>
        <v>34%</v>
      </c>
      <c r="N7" s="61"/>
    </row>
    <row r="8" spans="1:14" ht="128.25" customHeight="1" x14ac:dyDescent="0.25">
      <c r="A8" s="36" t="s">
        <v>782</v>
      </c>
      <c r="B8" s="20" t="s">
        <v>783</v>
      </c>
      <c r="C8" s="20" t="s">
        <v>784</v>
      </c>
      <c r="D8" s="32" t="s">
        <v>779</v>
      </c>
      <c r="E8" s="37" t="s">
        <v>785</v>
      </c>
      <c r="F8" s="34">
        <v>42762</v>
      </c>
      <c r="G8" s="38">
        <v>570652500</v>
      </c>
      <c r="H8" s="32" t="s">
        <v>786</v>
      </c>
      <c r="I8" s="21" t="s">
        <v>787</v>
      </c>
      <c r="J8" s="23">
        <v>491</v>
      </c>
      <c r="K8" s="34">
        <v>42766</v>
      </c>
      <c r="L8" s="34">
        <v>43260</v>
      </c>
      <c r="M8" s="58" t="str">
        <f t="shared" si="0"/>
        <v>100%</v>
      </c>
      <c r="N8" s="61"/>
    </row>
    <row r="9" spans="1:14" ht="147.75" customHeight="1" x14ac:dyDescent="0.25">
      <c r="A9" s="36" t="s">
        <v>788</v>
      </c>
      <c r="B9" s="20" t="s">
        <v>789</v>
      </c>
      <c r="C9" s="20" t="s">
        <v>790</v>
      </c>
      <c r="D9" s="32" t="s">
        <v>791</v>
      </c>
      <c r="E9" s="37" t="s">
        <v>792</v>
      </c>
      <c r="F9" s="34">
        <v>42767</v>
      </c>
      <c r="G9" s="38">
        <v>1291099</v>
      </c>
      <c r="H9" s="20" t="s">
        <v>793</v>
      </c>
      <c r="I9" s="21" t="s">
        <v>970</v>
      </c>
      <c r="J9" s="23"/>
      <c r="K9" s="34">
        <v>42767</v>
      </c>
      <c r="L9" s="34">
        <v>43281</v>
      </c>
      <c r="M9" s="58" t="str">
        <f t="shared" si="0"/>
        <v>100%</v>
      </c>
      <c r="N9" s="61"/>
    </row>
    <row r="10" spans="1:14" ht="150" customHeight="1" x14ac:dyDescent="0.25">
      <c r="A10" s="22" t="s">
        <v>794</v>
      </c>
      <c r="B10" s="20" t="s">
        <v>789</v>
      </c>
      <c r="C10" s="21" t="s">
        <v>795</v>
      </c>
      <c r="D10" s="32" t="s">
        <v>796</v>
      </c>
      <c r="E10" s="43" t="s">
        <v>797</v>
      </c>
      <c r="F10" s="40">
        <v>42767</v>
      </c>
      <c r="G10" s="41">
        <v>12690000</v>
      </c>
      <c r="H10" s="21" t="s">
        <v>798</v>
      </c>
      <c r="I10" s="23"/>
      <c r="J10" s="23"/>
      <c r="K10" s="34">
        <v>42767</v>
      </c>
      <c r="L10" s="34">
        <v>43131</v>
      </c>
      <c r="M10" s="58" t="str">
        <f t="shared" si="0"/>
        <v>100%</v>
      </c>
      <c r="N10" s="61"/>
    </row>
    <row r="11" spans="1:14" ht="156.75" customHeight="1" x14ac:dyDescent="0.25">
      <c r="A11" s="36" t="s">
        <v>799</v>
      </c>
      <c r="B11" s="20" t="s">
        <v>800</v>
      </c>
      <c r="C11" s="20" t="s">
        <v>778</v>
      </c>
      <c r="D11" s="32" t="s">
        <v>779</v>
      </c>
      <c r="E11" s="37" t="s">
        <v>801</v>
      </c>
      <c r="F11" s="34">
        <v>42773</v>
      </c>
      <c r="G11" s="38">
        <v>0</v>
      </c>
      <c r="H11" s="20" t="s">
        <v>802</v>
      </c>
      <c r="I11" s="21" t="s">
        <v>803</v>
      </c>
      <c r="J11" s="23">
        <v>685</v>
      </c>
      <c r="K11" s="34">
        <v>42773</v>
      </c>
      <c r="L11" s="34">
        <v>43465</v>
      </c>
      <c r="M11" s="58" t="str">
        <f t="shared" si="0"/>
        <v>87%</v>
      </c>
      <c r="N11" s="61"/>
    </row>
    <row r="12" spans="1:14" ht="129" customHeight="1" x14ac:dyDescent="0.25">
      <c r="A12" s="44" t="s">
        <v>804</v>
      </c>
      <c r="B12" s="20" t="s">
        <v>789</v>
      </c>
      <c r="C12" s="20" t="s">
        <v>805</v>
      </c>
      <c r="D12" s="32" t="s">
        <v>806</v>
      </c>
      <c r="E12" s="45" t="s">
        <v>807</v>
      </c>
      <c r="F12" s="34">
        <v>42773</v>
      </c>
      <c r="G12" s="38">
        <v>0</v>
      </c>
      <c r="H12" s="32" t="s">
        <v>781</v>
      </c>
      <c r="I12" s="23"/>
      <c r="J12" s="23"/>
      <c r="K12" s="34">
        <v>42773</v>
      </c>
      <c r="L12" s="34">
        <v>44598</v>
      </c>
      <c r="M12" s="58" t="str">
        <f t="shared" si="0"/>
        <v>33%</v>
      </c>
      <c r="N12" s="61"/>
    </row>
    <row r="13" spans="1:14" ht="160.5" customHeight="1" x14ac:dyDescent="0.25">
      <c r="A13" s="36" t="s">
        <v>808</v>
      </c>
      <c r="B13" s="20" t="s">
        <v>789</v>
      </c>
      <c r="C13" s="20" t="s">
        <v>809</v>
      </c>
      <c r="D13" s="32" t="s">
        <v>810</v>
      </c>
      <c r="E13" s="37" t="s">
        <v>811</v>
      </c>
      <c r="F13" s="34">
        <v>42789</v>
      </c>
      <c r="G13" s="38">
        <v>0</v>
      </c>
      <c r="H13" s="20" t="s">
        <v>781</v>
      </c>
      <c r="I13" s="62"/>
      <c r="J13" s="62"/>
      <c r="K13" s="34">
        <v>42795</v>
      </c>
      <c r="L13" s="34">
        <v>44621</v>
      </c>
      <c r="M13" s="58" t="str">
        <f t="shared" si="0"/>
        <v>32%</v>
      </c>
      <c r="N13" s="61"/>
    </row>
    <row r="14" spans="1:14" ht="124.5" customHeight="1" x14ac:dyDescent="0.25">
      <c r="A14" s="36" t="s">
        <v>812</v>
      </c>
      <c r="B14" s="20" t="s">
        <v>789</v>
      </c>
      <c r="C14" s="20" t="s">
        <v>809</v>
      </c>
      <c r="D14" s="32" t="s">
        <v>810</v>
      </c>
      <c r="E14" s="37" t="s">
        <v>813</v>
      </c>
      <c r="F14" s="34">
        <v>42789</v>
      </c>
      <c r="G14" s="38">
        <v>0</v>
      </c>
      <c r="H14" s="20" t="s">
        <v>572</v>
      </c>
      <c r="I14" s="21" t="s">
        <v>982</v>
      </c>
      <c r="J14" s="21">
        <v>480</v>
      </c>
      <c r="K14" s="34">
        <v>42794</v>
      </c>
      <c r="L14" s="34">
        <v>43312</v>
      </c>
      <c r="M14" s="58" t="str">
        <f t="shared" si="0"/>
        <v>100%</v>
      </c>
      <c r="N14" s="61"/>
    </row>
    <row r="15" spans="1:14" ht="293.25" customHeight="1" x14ac:dyDescent="0.25">
      <c r="A15" s="36" t="s">
        <v>814</v>
      </c>
      <c r="B15" s="20" t="s">
        <v>789</v>
      </c>
      <c r="C15" s="20" t="s">
        <v>815</v>
      </c>
      <c r="D15" s="32" t="s">
        <v>816</v>
      </c>
      <c r="E15" s="37" t="s">
        <v>817</v>
      </c>
      <c r="F15" s="34">
        <v>42789</v>
      </c>
      <c r="G15" s="38">
        <v>10000000</v>
      </c>
      <c r="H15" s="20" t="s">
        <v>818</v>
      </c>
      <c r="I15" s="21" t="s">
        <v>1109</v>
      </c>
      <c r="J15" s="23" t="s">
        <v>579</v>
      </c>
      <c r="K15" s="34">
        <v>42795</v>
      </c>
      <c r="L15" s="34">
        <v>43404</v>
      </c>
      <c r="M15" s="58" t="str">
        <f t="shared" si="0"/>
        <v>95%</v>
      </c>
      <c r="N15" s="61"/>
    </row>
    <row r="16" spans="1:14" ht="60" x14ac:dyDescent="0.25">
      <c r="A16" s="36" t="s">
        <v>978</v>
      </c>
      <c r="B16" s="20" t="s">
        <v>848</v>
      </c>
      <c r="C16" s="20" t="s">
        <v>979</v>
      </c>
      <c r="D16" s="20" t="s">
        <v>952</v>
      </c>
      <c r="E16" s="37" t="s">
        <v>980</v>
      </c>
      <c r="F16" s="34">
        <v>42790</v>
      </c>
      <c r="G16" s="38">
        <v>931066908</v>
      </c>
      <c r="H16" s="20" t="s">
        <v>577</v>
      </c>
      <c r="I16" s="60" t="s">
        <v>981</v>
      </c>
      <c r="J16" s="62"/>
      <c r="K16" s="46">
        <v>42795</v>
      </c>
      <c r="L16" s="34">
        <v>43260</v>
      </c>
      <c r="M16" s="58" t="str">
        <f t="shared" si="0"/>
        <v>100%</v>
      </c>
      <c r="N16" s="61"/>
    </row>
    <row r="17" spans="1:14" ht="137.25" customHeight="1" x14ac:dyDescent="0.25">
      <c r="A17" s="36" t="s">
        <v>819</v>
      </c>
      <c r="B17" s="20" t="s">
        <v>783</v>
      </c>
      <c r="C17" s="20" t="s">
        <v>820</v>
      </c>
      <c r="D17" s="20" t="s">
        <v>821</v>
      </c>
      <c r="E17" s="37" t="s">
        <v>822</v>
      </c>
      <c r="F17" s="34">
        <v>42793</v>
      </c>
      <c r="G17" s="38">
        <v>6864521736</v>
      </c>
      <c r="H17" s="20" t="s">
        <v>579</v>
      </c>
      <c r="I17" s="21" t="s">
        <v>958</v>
      </c>
      <c r="J17" s="21"/>
      <c r="K17" s="46">
        <v>42795</v>
      </c>
      <c r="L17" s="34">
        <v>43205</v>
      </c>
      <c r="M17" s="58" t="str">
        <f t="shared" si="0"/>
        <v>100%</v>
      </c>
      <c r="N17" s="61"/>
    </row>
    <row r="18" spans="1:14" ht="124.5" customHeight="1" x14ac:dyDescent="0.25">
      <c r="A18" s="36" t="s">
        <v>823</v>
      </c>
      <c r="B18" s="20" t="s">
        <v>789</v>
      </c>
      <c r="C18" s="20" t="s">
        <v>824</v>
      </c>
      <c r="D18" s="20" t="s">
        <v>825</v>
      </c>
      <c r="E18" s="47" t="s">
        <v>826</v>
      </c>
      <c r="F18" s="34">
        <v>42794</v>
      </c>
      <c r="G18" s="38">
        <v>2311875616</v>
      </c>
      <c r="H18" s="20" t="s">
        <v>579</v>
      </c>
      <c r="I18" s="21" t="s">
        <v>997</v>
      </c>
      <c r="J18" s="42"/>
      <c r="K18" s="34">
        <v>42795</v>
      </c>
      <c r="L18" s="34">
        <v>43220</v>
      </c>
      <c r="M18" s="58" t="str">
        <f t="shared" si="0"/>
        <v>100%</v>
      </c>
      <c r="N18" s="63"/>
    </row>
    <row r="19" spans="1:14" ht="98.25" customHeight="1" x14ac:dyDescent="0.25">
      <c r="A19" s="36" t="s">
        <v>827</v>
      </c>
      <c r="B19" s="20" t="s">
        <v>828</v>
      </c>
      <c r="C19" s="20" t="s">
        <v>829</v>
      </c>
      <c r="D19" s="32" t="s">
        <v>830</v>
      </c>
      <c r="E19" s="37" t="s">
        <v>831</v>
      </c>
      <c r="F19" s="34">
        <v>42794</v>
      </c>
      <c r="G19" s="38">
        <v>27500000</v>
      </c>
      <c r="H19" s="20" t="s">
        <v>579</v>
      </c>
      <c r="I19" s="21" t="s">
        <v>998</v>
      </c>
      <c r="J19" s="23"/>
      <c r="K19" s="34">
        <v>42795</v>
      </c>
      <c r="L19" s="34">
        <v>43146</v>
      </c>
      <c r="M19" s="58" t="str">
        <f t="shared" si="0"/>
        <v>100%</v>
      </c>
      <c r="N19" s="63"/>
    </row>
    <row r="20" spans="1:14" ht="174" customHeight="1" x14ac:dyDescent="0.25">
      <c r="A20" s="36" t="s">
        <v>983</v>
      </c>
      <c r="B20" s="32" t="s">
        <v>854</v>
      </c>
      <c r="C20" s="20" t="s">
        <v>984</v>
      </c>
      <c r="D20" s="32" t="s">
        <v>985</v>
      </c>
      <c r="E20" s="37" t="s">
        <v>986</v>
      </c>
      <c r="F20" s="34">
        <v>42795</v>
      </c>
      <c r="G20" s="38">
        <v>431578966</v>
      </c>
      <c r="H20" s="20" t="s">
        <v>579</v>
      </c>
      <c r="I20" s="21" t="s">
        <v>987</v>
      </c>
      <c r="J20" s="62"/>
      <c r="K20" s="46">
        <v>42795</v>
      </c>
      <c r="L20" s="34">
        <v>43220</v>
      </c>
      <c r="M20" s="58" t="str">
        <f t="shared" si="0"/>
        <v>100%</v>
      </c>
      <c r="N20" s="61"/>
    </row>
    <row r="21" spans="1:14" ht="140.25" customHeight="1" x14ac:dyDescent="0.25">
      <c r="A21" s="36" t="s">
        <v>832</v>
      </c>
      <c r="B21" s="20" t="s">
        <v>789</v>
      </c>
      <c r="C21" s="20" t="s">
        <v>833</v>
      </c>
      <c r="D21" s="32" t="s">
        <v>834</v>
      </c>
      <c r="E21" s="37" t="s">
        <v>835</v>
      </c>
      <c r="F21" s="34">
        <v>42807</v>
      </c>
      <c r="G21" s="38">
        <v>12355249</v>
      </c>
      <c r="H21" s="20" t="s">
        <v>572</v>
      </c>
      <c r="I21" s="21" t="s">
        <v>999</v>
      </c>
      <c r="J21" s="62"/>
      <c r="K21" s="34">
        <v>42807</v>
      </c>
      <c r="L21" s="34">
        <v>43324</v>
      </c>
      <c r="M21" s="58" t="str">
        <f t="shared" si="0"/>
        <v>100%</v>
      </c>
      <c r="N21" s="63"/>
    </row>
    <row r="22" spans="1:14" ht="108" x14ac:dyDescent="0.25">
      <c r="A22" s="36" t="s">
        <v>836</v>
      </c>
      <c r="B22" s="20" t="s">
        <v>762</v>
      </c>
      <c r="C22" s="20" t="s">
        <v>355</v>
      </c>
      <c r="D22" s="32" t="s">
        <v>727</v>
      </c>
      <c r="E22" s="47" t="s">
        <v>837</v>
      </c>
      <c r="F22" s="34">
        <v>42809</v>
      </c>
      <c r="G22" s="38">
        <v>4558366781</v>
      </c>
      <c r="H22" s="20" t="s">
        <v>838</v>
      </c>
      <c r="I22" s="21" t="s">
        <v>959</v>
      </c>
      <c r="J22" s="21"/>
      <c r="K22" s="24">
        <v>42810</v>
      </c>
      <c r="L22" s="34">
        <v>43312</v>
      </c>
      <c r="M22" s="58" t="str">
        <f t="shared" si="0"/>
        <v>100%</v>
      </c>
      <c r="N22" s="61"/>
    </row>
    <row r="23" spans="1:14" ht="111" customHeight="1" x14ac:dyDescent="0.25">
      <c r="A23" s="48" t="s">
        <v>839</v>
      </c>
      <c r="B23" s="20" t="s">
        <v>840</v>
      </c>
      <c r="C23" s="20" t="s">
        <v>841</v>
      </c>
      <c r="D23" s="32" t="s">
        <v>842</v>
      </c>
      <c r="E23" s="47" t="s">
        <v>843</v>
      </c>
      <c r="F23" s="34">
        <v>42842</v>
      </c>
      <c r="G23" s="49">
        <v>477531168</v>
      </c>
      <c r="H23" s="20" t="s">
        <v>844</v>
      </c>
      <c r="I23" s="21" t="s">
        <v>845</v>
      </c>
      <c r="J23" s="20" t="s">
        <v>846</v>
      </c>
      <c r="K23" s="34">
        <v>42844</v>
      </c>
      <c r="L23" s="34">
        <v>43159</v>
      </c>
      <c r="M23" s="58" t="str">
        <f t="shared" si="0"/>
        <v>100%</v>
      </c>
      <c r="N23" s="61"/>
    </row>
    <row r="24" spans="1:14" ht="104.25" customHeight="1" x14ac:dyDescent="0.25">
      <c r="A24" s="48" t="s">
        <v>847</v>
      </c>
      <c r="B24" s="20" t="s">
        <v>848</v>
      </c>
      <c r="C24" s="20" t="s">
        <v>849</v>
      </c>
      <c r="D24" s="32" t="s">
        <v>735</v>
      </c>
      <c r="E24" s="47" t="s">
        <v>850</v>
      </c>
      <c r="F24" s="34">
        <v>42842</v>
      </c>
      <c r="G24" s="49">
        <v>5326456427</v>
      </c>
      <c r="H24" s="20" t="s">
        <v>851</v>
      </c>
      <c r="I24" s="21" t="s">
        <v>852</v>
      </c>
      <c r="J24" s="23" t="s">
        <v>846</v>
      </c>
      <c r="K24" s="25">
        <v>42844</v>
      </c>
      <c r="L24" s="34">
        <v>43159</v>
      </c>
      <c r="M24" s="58" t="str">
        <f t="shared" si="0"/>
        <v>100%</v>
      </c>
      <c r="N24" s="61"/>
    </row>
    <row r="25" spans="1:14" ht="123.75" customHeight="1" x14ac:dyDescent="0.25">
      <c r="A25" s="48" t="s">
        <v>853</v>
      </c>
      <c r="B25" s="20" t="s">
        <v>854</v>
      </c>
      <c r="C25" s="20" t="s">
        <v>855</v>
      </c>
      <c r="D25" s="32" t="s">
        <v>856</v>
      </c>
      <c r="E25" s="37" t="s">
        <v>857</v>
      </c>
      <c r="F25" s="34">
        <v>42864</v>
      </c>
      <c r="G25" s="49">
        <v>164584000</v>
      </c>
      <c r="H25" s="20" t="s">
        <v>858</v>
      </c>
      <c r="I25" s="21" t="s">
        <v>859</v>
      </c>
      <c r="J25" s="23" t="s">
        <v>860</v>
      </c>
      <c r="K25" s="34">
        <v>42864</v>
      </c>
      <c r="L25" s="34">
        <v>43174</v>
      </c>
      <c r="M25" s="58" t="str">
        <f t="shared" si="0"/>
        <v>100%</v>
      </c>
      <c r="N25" s="61"/>
    </row>
    <row r="26" spans="1:14" ht="152.25" customHeight="1" x14ac:dyDescent="0.25">
      <c r="A26" s="48" t="s">
        <v>861</v>
      </c>
      <c r="B26" s="20" t="s">
        <v>789</v>
      </c>
      <c r="C26" s="20" t="s">
        <v>862</v>
      </c>
      <c r="D26" s="32" t="s">
        <v>863</v>
      </c>
      <c r="E26" s="37" t="s">
        <v>864</v>
      </c>
      <c r="F26" s="34">
        <v>42865</v>
      </c>
      <c r="G26" s="49">
        <v>0</v>
      </c>
      <c r="H26" s="20" t="s">
        <v>781</v>
      </c>
      <c r="I26" s="21"/>
      <c r="J26" s="21"/>
      <c r="K26" s="34">
        <v>42866</v>
      </c>
      <c r="L26" s="34">
        <v>44691</v>
      </c>
      <c r="M26" s="58" t="str">
        <f t="shared" si="0"/>
        <v>28%</v>
      </c>
      <c r="N26" s="61"/>
    </row>
    <row r="27" spans="1:14" ht="138.75" customHeight="1" x14ac:dyDescent="0.25">
      <c r="A27" s="37" t="s">
        <v>865</v>
      </c>
      <c r="B27" s="20" t="s">
        <v>789</v>
      </c>
      <c r="C27" s="20" t="s">
        <v>866</v>
      </c>
      <c r="D27" s="32" t="s">
        <v>867</v>
      </c>
      <c r="E27" s="37" t="s">
        <v>868</v>
      </c>
      <c r="F27" s="34">
        <v>42887</v>
      </c>
      <c r="G27" s="50">
        <v>7026779</v>
      </c>
      <c r="H27" s="20" t="s">
        <v>572</v>
      </c>
      <c r="I27" s="21" t="s">
        <v>1110</v>
      </c>
      <c r="J27" s="23" t="s">
        <v>1111</v>
      </c>
      <c r="K27" s="34">
        <v>42887</v>
      </c>
      <c r="L27" s="34">
        <v>43404</v>
      </c>
      <c r="M27" s="58" t="str">
        <f t="shared" si="0"/>
        <v>94%</v>
      </c>
      <c r="N27" s="61"/>
    </row>
    <row r="28" spans="1:14" ht="78" customHeight="1" x14ac:dyDescent="0.25">
      <c r="A28" s="37" t="s">
        <v>869</v>
      </c>
      <c r="B28" s="21" t="s">
        <v>769</v>
      </c>
      <c r="C28" s="20" t="s">
        <v>870</v>
      </c>
      <c r="D28" s="32" t="s">
        <v>871</v>
      </c>
      <c r="E28" s="37" t="s">
        <v>872</v>
      </c>
      <c r="F28" s="34">
        <v>42902</v>
      </c>
      <c r="G28" s="64">
        <v>0</v>
      </c>
      <c r="H28" s="20" t="s">
        <v>873</v>
      </c>
      <c r="I28" s="23"/>
      <c r="J28" s="23"/>
      <c r="K28" s="34">
        <v>42906</v>
      </c>
      <c r="L28" s="34">
        <v>43818</v>
      </c>
      <c r="M28" s="58" t="str">
        <f t="shared" si="0"/>
        <v>51%</v>
      </c>
      <c r="N28" s="61"/>
    </row>
    <row r="29" spans="1:14" ht="119.25" customHeight="1" x14ac:dyDescent="0.25">
      <c r="A29" s="43" t="s">
        <v>874</v>
      </c>
      <c r="B29" s="20" t="s">
        <v>789</v>
      </c>
      <c r="C29" s="21" t="s">
        <v>875</v>
      </c>
      <c r="D29" s="32" t="s">
        <v>876</v>
      </c>
      <c r="E29" s="47" t="s">
        <v>877</v>
      </c>
      <c r="F29" s="40">
        <v>42908</v>
      </c>
      <c r="G29" s="64"/>
      <c r="H29" s="20" t="s">
        <v>781</v>
      </c>
      <c r="I29" s="21"/>
      <c r="J29" s="21"/>
      <c r="K29" s="34">
        <v>42909</v>
      </c>
      <c r="L29" s="34">
        <v>44734</v>
      </c>
      <c r="M29" s="58" t="str">
        <f t="shared" si="0"/>
        <v>25%</v>
      </c>
      <c r="N29" s="61"/>
    </row>
    <row r="30" spans="1:14" ht="140.25" customHeight="1" x14ac:dyDescent="0.25">
      <c r="A30" s="43" t="s">
        <v>878</v>
      </c>
      <c r="B30" s="20" t="s">
        <v>789</v>
      </c>
      <c r="C30" s="21" t="s">
        <v>879</v>
      </c>
      <c r="D30" s="32" t="s">
        <v>880</v>
      </c>
      <c r="E30" s="43" t="s">
        <v>881</v>
      </c>
      <c r="F30" s="40">
        <v>42913</v>
      </c>
      <c r="G30" s="49">
        <v>2356584</v>
      </c>
      <c r="H30" s="21" t="s">
        <v>572</v>
      </c>
      <c r="I30" s="23"/>
      <c r="J30" s="23"/>
      <c r="K30" s="34">
        <v>42913</v>
      </c>
      <c r="L30" s="34">
        <v>43277</v>
      </c>
      <c r="M30" s="58" t="str">
        <f t="shared" si="0"/>
        <v>100%</v>
      </c>
      <c r="N30" s="61"/>
    </row>
    <row r="31" spans="1:14" ht="94.5" customHeight="1" x14ac:dyDescent="0.25">
      <c r="A31" s="43" t="s">
        <v>882</v>
      </c>
      <c r="B31" s="20" t="s">
        <v>789</v>
      </c>
      <c r="C31" s="21" t="s">
        <v>883</v>
      </c>
      <c r="D31" s="62"/>
      <c r="E31" s="26" t="s">
        <v>884</v>
      </c>
      <c r="F31" s="40">
        <v>42915</v>
      </c>
      <c r="G31" s="49">
        <v>0</v>
      </c>
      <c r="H31" s="21" t="s">
        <v>781</v>
      </c>
      <c r="I31" s="62"/>
      <c r="J31" s="62"/>
      <c r="K31" s="40">
        <v>42915</v>
      </c>
      <c r="L31" s="40">
        <v>44741</v>
      </c>
      <c r="M31" s="58" t="str">
        <f t="shared" si="0"/>
        <v>25%</v>
      </c>
      <c r="N31" s="61"/>
    </row>
    <row r="32" spans="1:14" ht="60" x14ac:dyDescent="0.25">
      <c r="A32" s="22" t="s">
        <v>885</v>
      </c>
      <c r="B32" s="21" t="s">
        <v>886</v>
      </c>
      <c r="C32" s="21" t="s">
        <v>887</v>
      </c>
      <c r="D32" s="23" t="s">
        <v>888</v>
      </c>
      <c r="E32" s="43" t="s">
        <v>889</v>
      </c>
      <c r="F32" s="40">
        <v>42916</v>
      </c>
      <c r="G32" s="49">
        <v>680886766</v>
      </c>
      <c r="H32" s="21" t="s">
        <v>890</v>
      </c>
      <c r="I32" s="21" t="s">
        <v>891</v>
      </c>
      <c r="J32" s="21" t="s">
        <v>892</v>
      </c>
      <c r="K32" s="40">
        <v>42916</v>
      </c>
      <c r="L32" s="40">
        <v>43121</v>
      </c>
      <c r="M32" s="58" t="str">
        <f>IF((ROUND((($N$2-$K32)/(EDATE($L32,0)-$K32)*100),2))&gt;100,"100%",CONCATENATE((ROUND((($N$2-$K32)/(EDATE($L32,0)-$K32)*100),0)),"%"))</f>
        <v>100%</v>
      </c>
      <c r="N32" s="61"/>
    </row>
    <row r="33" spans="1:14" ht="152.25" customHeight="1" x14ac:dyDescent="0.25">
      <c r="A33" s="37" t="s">
        <v>893</v>
      </c>
      <c r="B33" s="20" t="s">
        <v>894</v>
      </c>
      <c r="C33" s="20" t="s">
        <v>895</v>
      </c>
      <c r="D33" s="32" t="s">
        <v>896</v>
      </c>
      <c r="E33" s="47" t="s">
        <v>897</v>
      </c>
      <c r="F33" s="34">
        <v>42920</v>
      </c>
      <c r="G33" s="50">
        <v>387307099</v>
      </c>
      <c r="H33" s="20" t="s">
        <v>898</v>
      </c>
      <c r="I33" s="21" t="s">
        <v>977</v>
      </c>
      <c r="J33" s="21"/>
      <c r="K33" s="34">
        <v>42920</v>
      </c>
      <c r="L33" s="40">
        <v>43205</v>
      </c>
      <c r="M33" s="58" t="str">
        <f t="shared" si="0"/>
        <v>100%</v>
      </c>
      <c r="N33" s="61"/>
    </row>
    <row r="34" spans="1:14" ht="120" x14ac:dyDescent="0.25">
      <c r="A34" s="37" t="s">
        <v>899</v>
      </c>
      <c r="B34" s="20" t="s">
        <v>894</v>
      </c>
      <c r="C34" s="20" t="s">
        <v>900</v>
      </c>
      <c r="D34" s="23" t="s">
        <v>901</v>
      </c>
      <c r="E34" s="47" t="s">
        <v>902</v>
      </c>
      <c r="F34" s="34">
        <v>42920</v>
      </c>
      <c r="G34" s="35">
        <v>4132891970</v>
      </c>
      <c r="H34" s="20" t="s">
        <v>574</v>
      </c>
      <c r="I34" s="21" t="s">
        <v>988</v>
      </c>
      <c r="J34" s="23"/>
      <c r="K34" s="40">
        <v>42920</v>
      </c>
      <c r="L34" s="40">
        <v>43205</v>
      </c>
      <c r="M34" s="58" t="str">
        <f t="shared" si="0"/>
        <v>100%</v>
      </c>
      <c r="N34" s="61"/>
    </row>
    <row r="35" spans="1:14" ht="184.5" customHeight="1" x14ac:dyDescent="0.25">
      <c r="A35" s="37" t="s">
        <v>903</v>
      </c>
      <c r="B35" s="20" t="s">
        <v>789</v>
      </c>
      <c r="C35" s="20" t="s">
        <v>904</v>
      </c>
      <c r="D35" s="32" t="s">
        <v>905</v>
      </c>
      <c r="E35" s="47" t="s">
        <v>906</v>
      </c>
      <c r="F35" s="34">
        <v>42926</v>
      </c>
      <c r="G35" s="50">
        <v>0</v>
      </c>
      <c r="H35" s="20" t="s">
        <v>572</v>
      </c>
      <c r="I35" s="62"/>
      <c r="J35" s="62"/>
      <c r="K35" s="34">
        <v>42926</v>
      </c>
      <c r="L35" s="34">
        <v>43290</v>
      </c>
      <c r="M35" s="58" t="str">
        <f t="shared" si="0"/>
        <v>100%</v>
      </c>
      <c r="N35" s="61"/>
    </row>
    <row r="36" spans="1:14" ht="110.25" customHeight="1" x14ac:dyDescent="0.25">
      <c r="A36" s="37" t="s">
        <v>907</v>
      </c>
      <c r="B36" s="20" t="s">
        <v>789</v>
      </c>
      <c r="C36" s="20" t="s">
        <v>908</v>
      </c>
      <c r="D36" s="32" t="s">
        <v>909</v>
      </c>
      <c r="E36" s="47" t="s">
        <v>910</v>
      </c>
      <c r="F36" s="34">
        <v>42928</v>
      </c>
      <c r="G36" s="50">
        <v>0</v>
      </c>
      <c r="H36" s="20" t="s">
        <v>572</v>
      </c>
      <c r="I36" s="62"/>
      <c r="J36" s="62"/>
      <c r="K36" s="34">
        <v>42929</v>
      </c>
      <c r="L36" s="34">
        <v>43293</v>
      </c>
      <c r="M36" s="58" t="str">
        <f t="shared" si="0"/>
        <v>100%</v>
      </c>
      <c r="N36" s="61"/>
    </row>
    <row r="37" spans="1:14" ht="114" customHeight="1" x14ac:dyDescent="0.25">
      <c r="A37" s="42" t="s">
        <v>911</v>
      </c>
      <c r="B37" s="23" t="s">
        <v>828</v>
      </c>
      <c r="C37" s="23" t="s">
        <v>912</v>
      </c>
      <c r="D37" s="23" t="s">
        <v>913</v>
      </c>
      <c r="E37" s="51" t="s">
        <v>914</v>
      </c>
      <c r="F37" s="40">
        <v>42935</v>
      </c>
      <c r="G37" s="23" t="s">
        <v>915</v>
      </c>
      <c r="H37" s="23" t="s">
        <v>793</v>
      </c>
      <c r="I37" s="62"/>
      <c r="J37" s="62"/>
      <c r="K37" s="40">
        <v>42940</v>
      </c>
      <c r="L37" s="40">
        <v>43304</v>
      </c>
      <c r="M37" s="58" t="str">
        <f t="shared" si="0"/>
        <v>100%</v>
      </c>
      <c r="N37" s="61"/>
    </row>
    <row r="38" spans="1:14" ht="102" customHeight="1" x14ac:dyDescent="0.25">
      <c r="A38" s="44" t="s">
        <v>916</v>
      </c>
      <c r="B38" s="20" t="s">
        <v>789</v>
      </c>
      <c r="C38" s="20" t="s">
        <v>917</v>
      </c>
      <c r="D38" s="32" t="s">
        <v>918</v>
      </c>
      <c r="E38" s="52" t="s">
        <v>919</v>
      </c>
      <c r="F38" s="34">
        <v>42941</v>
      </c>
      <c r="G38" s="50">
        <v>0</v>
      </c>
      <c r="H38" s="32" t="s">
        <v>572</v>
      </c>
      <c r="I38" s="62"/>
      <c r="J38" s="62"/>
      <c r="K38" s="34">
        <v>42943</v>
      </c>
      <c r="L38" s="40">
        <v>43307</v>
      </c>
      <c r="M38" s="58" t="str">
        <f t="shared" si="0"/>
        <v>100%</v>
      </c>
      <c r="N38" s="61"/>
    </row>
    <row r="39" spans="1:14" ht="100.5" customHeight="1" x14ac:dyDescent="0.25">
      <c r="A39" s="44" t="s">
        <v>971</v>
      </c>
      <c r="B39" s="20" t="s">
        <v>894</v>
      </c>
      <c r="C39" s="20" t="s">
        <v>972</v>
      </c>
      <c r="D39" s="32" t="s">
        <v>973</v>
      </c>
      <c r="E39" s="47" t="s">
        <v>974</v>
      </c>
      <c r="F39" s="34">
        <v>42961</v>
      </c>
      <c r="G39" s="50">
        <v>198497355</v>
      </c>
      <c r="H39" s="20" t="s">
        <v>975</v>
      </c>
      <c r="I39" s="51" t="s">
        <v>976</v>
      </c>
      <c r="J39" s="62"/>
      <c r="K39" s="34">
        <v>42963</v>
      </c>
      <c r="L39" s="34">
        <v>43174</v>
      </c>
      <c r="M39" s="58" t="str">
        <f t="shared" si="0"/>
        <v>100%</v>
      </c>
      <c r="N39" s="61"/>
    </row>
    <row r="40" spans="1:14" ht="131.25" customHeight="1" x14ac:dyDescent="0.25">
      <c r="A40" s="48" t="s">
        <v>920</v>
      </c>
      <c r="B40" s="20" t="s">
        <v>789</v>
      </c>
      <c r="C40" s="20" t="s">
        <v>921</v>
      </c>
      <c r="D40" s="32" t="s">
        <v>922</v>
      </c>
      <c r="E40" s="52" t="s">
        <v>923</v>
      </c>
      <c r="F40" s="34">
        <v>42963</v>
      </c>
      <c r="G40" s="50">
        <v>4311864</v>
      </c>
      <c r="H40" s="20" t="s">
        <v>572</v>
      </c>
      <c r="I40" s="62"/>
      <c r="J40" s="62"/>
      <c r="K40" s="34">
        <v>42963</v>
      </c>
      <c r="L40" s="34">
        <v>43327</v>
      </c>
      <c r="M40" s="58" t="str">
        <f t="shared" si="0"/>
        <v>100%</v>
      </c>
      <c r="N40" s="61"/>
    </row>
    <row r="41" spans="1:14" ht="48" x14ac:dyDescent="0.25">
      <c r="A41" s="48" t="s">
        <v>924</v>
      </c>
      <c r="B41" s="20" t="s">
        <v>894</v>
      </c>
      <c r="C41" s="32" t="s">
        <v>925</v>
      </c>
      <c r="D41" s="32" t="s">
        <v>926</v>
      </c>
      <c r="E41" s="47" t="s">
        <v>927</v>
      </c>
      <c r="F41" s="34">
        <v>42963</v>
      </c>
      <c r="G41" s="50">
        <v>2004953028</v>
      </c>
      <c r="H41" s="20" t="s">
        <v>587</v>
      </c>
      <c r="I41" s="21" t="s">
        <v>960</v>
      </c>
      <c r="J41" s="21"/>
      <c r="K41" s="34">
        <v>42963</v>
      </c>
      <c r="L41" s="34">
        <v>43174</v>
      </c>
      <c r="M41" s="58" t="str">
        <f t="shared" si="0"/>
        <v>100%</v>
      </c>
      <c r="N41" s="61"/>
    </row>
    <row r="42" spans="1:14" ht="60" x14ac:dyDescent="0.25">
      <c r="A42" s="48" t="s">
        <v>928</v>
      </c>
      <c r="B42" s="20" t="s">
        <v>894</v>
      </c>
      <c r="C42" s="20" t="s">
        <v>929</v>
      </c>
      <c r="D42" s="32" t="s">
        <v>930</v>
      </c>
      <c r="E42" s="47" t="s">
        <v>931</v>
      </c>
      <c r="F42" s="34">
        <v>42964</v>
      </c>
      <c r="G42" s="50">
        <v>4218080683</v>
      </c>
      <c r="H42" s="20" t="s">
        <v>587</v>
      </c>
      <c r="I42" s="60" t="s">
        <v>961</v>
      </c>
      <c r="J42" s="21"/>
      <c r="K42" s="34">
        <v>42964</v>
      </c>
      <c r="L42" s="34">
        <v>43190</v>
      </c>
      <c r="M42" s="58" t="str">
        <f t="shared" si="0"/>
        <v>100%</v>
      </c>
      <c r="N42" s="61"/>
    </row>
    <row r="43" spans="1:14" ht="96" x14ac:dyDescent="0.25">
      <c r="A43" s="48" t="s">
        <v>932</v>
      </c>
      <c r="B43" s="20" t="s">
        <v>894</v>
      </c>
      <c r="C43" s="32" t="s">
        <v>933</v>
      </c>
      <c r="D43" s="32" t="s">
        <v>934</v>
      </c>
      <c r="E43" s="47" t="s">
        <v>935</v>
      </c>
      <c r="F43" s="34">
        <v>42965</v>
      </c>
      <c r="G43" s="50">
        <v>3628422263</v>
      </c>
      <c r="H43" s="20" t="s">
        <v>587</v>
      </c>
      <c r="I43" s="21" t="s">
        <v>962</v>
      </c>
      <c r="J43" s="51"/>
      <c r="K43" s="34">
        <v>42969</v>
      </c>
      <c r="L43" s="34">
        <v>43419</v>
      </c>
      <c r="M43" s="58" t="str">
        <f t="shared" si="0"/>
        <v>90%</v>
      </c>
      <c r="N43" s="61"/>
    </row>
    <row r="44" spans="1:14" ht="205.5" customHeight="1" x14ac:dyDescent="0.25">
      <c r="A44" s="47" t="s">
        <v>936</v>
      </c>
      <c r="B44" s="20" t="s">
        <v>894</v>
      </c>
      <c r="C44" s="20" t="s">
        <v>937</v>
      </c>
      <c r="D44" s="23" t="s">
        <v>938</v>
      </c>
      <c r="E44" s="47" t="s">
        <v>939</v>
      </c>
      <c r="F44" s="34">
        <v>42972</v>
      </c>
      <c r="G44" s="50">
        <v>755025714</v>
      </c>
      <c r="H44" s="20" t="s">
        <v>940</v>
      </c>
      <c r="I44" s="21" t="s">
        <v>963</v>
      </c>
      <c r="J44" s="23"/>
      <c r="K44" s="65">
        <v>42972</v>
      </c>
      <c r="L44" s="34">
        <v>43419</v>
      </c>
      <c r="M44" s="58" t="str">
        <f t="shared" si="0"/>
        <v>90%</v>
      </c>
      <c r="N44" s="61"/>
    </row>
    <row r="45" spans="1:14" ht="157.5" customHeight="1" x14ac:dyDescent="0.25">
      <c r="A45" s="39" t="s">
        <v>941</v>
      </c>
      <c r="B45" s="20" t="s">
        <v>789</v>
      </c>
      <c r="C45" s="21" t="s">
        <v>942</v>
      </c>
      <c r="D45" s="32" t="s">
        <v>943</v>
      </c>
      <c r="E45" s="26" t="s">
        <v>944</v>
      </c>
      <c r="F45" s="53">
        <v>42993</v>
      </c>
      <c r="G45" s="49">
        <v>0</v>
      </c>
      <c r="H45" s="21" t="s">
        <v>572</v>
      </c>
      <c r="I45" s="62"/>
      <c r="J45" s="62"/>
      <c r="K45" s="34">
        <v>42993</v>
      </c>
      <c r="L45" s="34">
        <v>43357</v>
      </c>
      <c r="M45" s="58" t="str">
        <f t="shared" si="0"/>
        <v>100%</v>
      </c>
      <c r="N45" s="61"/>
    </row>
    <row r="46" spans="1:14" ht="111" customHeight="1" x14ac:dyDescent="0.25">
      <c r="A46" s="48" t="s">
        <v>945</v>
      </c>
      <c r="B46" s="20" t="s">
        <v>789</v>
      </c>
      <c r="C46" s="20" t="s">
        <v>946</v>
      </c>
      <c r="D46" s="32" t="s">
        <v>947</v>
      </c>
      <c r="E46" s="37" t="s">
        <v>948</v>
      </c>
      <c r="F46" s="53">
        <v>42999</v>
      </c>
      <c r="G46" s="50">
        <v>0</v>
      </c>
      <c r="H46" s="20" t="s">
        <v>793</v>
      </c>
      <c r="I46" s="62"/>
      <c r="J46" s="62"/>
      <c r="K46" s="34">
        <v>42999</v>
      </c>
      <c r="L46" s="34">
        <v>43363</v>
      </c>
      <c r="M46" s="58" t="str">
        <f t="shared" si="0"/>
        <v>100%</v>
      </c>
      <c r="N46" s="61"/>
    </row>
    <row r="47" spans="1:14" ht="96" x14ac:dyDescent="0.25">
      <c r="A47" s="42" t="s">
        <v>949</v>
      </c>
      <c r="B47" s="21" t="s">
        <v>950</v>
      </c>
      <c r="C47" s="21" t="s">
        <v>951</v>
      </c>
      <c r="D47" s="23" t="s">
        <v>952</v>
      </c>
      <c r="E47" s="26" t="s">
        <v>953</v>
      </c>
      <c r="F47" s="27">
        <v>43042</v>
      </c>
      <c r="G47" s="49">
        <v>1548933305</v>
      </c>
      <c r="H47" s="21" t="s">
        <v>573</v>
      </c>
      <c r="I47" s="62"/>
      <c r="J47" s="62"/>
      <c r="K47" s="40">
        <v>43046</v>
      </c>
      <c r="L47" s="34">
        <v>43256</v>
      </c>
      <c r="M47" s="58" t="str">
        <f>IF((ROUND((($N$2-$K47)/(EDATE($L47,0)-$K47)*100),2))&gt;100,"100%",CONCATENATE((ROUND((($N$2-$K47)/(EDATE($L47,0)-$K47)*100),0)),"%"))</f>
        <v>100%</v>
      </c>
      <c r="N47" s="61"/>
    </row>
    <row r="48" spans="1:14" ht="159.75" customHeight="1" x14ac:dyDescent="0.25">
      <c r="A48" s="42" t="s">
        <v>964</v>
      </c>
      <c r="B48" s="21" t="s">
        <v>950</v>
      </c>
      <c r="C48" s="21" t="s">
        <v>965</v>
      </c>
      <c r="D48" s="23" t="s">
        <v>966</v>
      </c>
      <c r="E48" s="26" t="s">
        <v>967</v>
      </c>
      <c r="F48" s="27">
        <v>43048</v>
      </c>
      <c r="G48" s="49">
        <v>131000000</v>
      </c>
      <c r="H48" s="21" t="s">
        <v>968</v>
      </c>
      <c r="I48" s="21" t="s">
        <v>1113</v>
      </c>
      <c r="J48" s="21" t="s">
        <v>1112</v>
      </c>
      <c r="K48" s="27">
        <v>43049</v>
      </c>
      <c r="L48" s="34">
        <v>43343</v>
      </c>
      <c r="M48" s="58" t="str">
        <f t="shared" si="0"/>
        <v>100%</v>
      </c>
      <c r="N48" s="61"/>
    </row>
    <row r="49" spans="1:14" ht="132" x14ac:dyDescent="0.25">
      <c r="A49" s="43" t="s">
        <v>954</v>
      </c>
      <c r="B49" s="20" t="s">
        <v>789</v>
      </c>
      <c r="C49" s="21" t="s">
        <v>955</v>
      </c>
      <c r="D49" s="23" t="s">
        <v>956</v>
      </c>
      <c r="E49" s="43" t="s">
        <v>957</v>
      </c>
      <c r="F49" s="27">
        <v>43083</v>
      </c>
      <c r="G49" s="49">
        <v>0</v>
      </c>
      <c r="H49" s="21" t="s">
        <v>793</v>
      </c>
      <c r="I49" s="62"/>
      <c r="J49" s="62"/>
      <c r="K49" s="66">
        <v>43083</v>
      </c>
      <c r="L49" s="34">
        <v>43447</v>
      </c>
      <c r="M49" s="58" t="str">
        <f t="shared" si="0"/>
        <v>80%</v>
      </c>
      <c r="N49" s="61"/>
    </row>
    <row r="50" spans="1:14" ht="61.5" customHeight="1" x14ac:dyDescent="0.25">
      <c r="A50" s="90" t="s">
        <v>996</v>
      </c>
      <c r="B50" s="90"/>
      <c r="C50" s="90"/>
      <c r="D50" s="90"/>
      <c r="E50" s="90"/>
      <c r="F50" s="90"/>
      <c r="G50" s="90"/>
      <c r="H50" s="90"/>
      <c r="I50" s="90"/>
      <c r="J50" s="90"/>
      <c r="K50" s="90"/>
      <c r="L50" s="90"/>
      <c r="M50" s="90"/>
      <c r="N50" s="67"/>
    </row>
    <row r="51" spans="1:14" ht="60" x14ac:dyDescent="0.25">
      <c r="A51" s="58" t="s">
        <v>0</v>
      </c>
      <c r="B51" s="58" t="s">
        <v>5</v>
      </c>
      <c r="C51" s="58" t="s">
        <v>1</v>
      </c>
      <c r="D51" s="58" t="s">
        <v>6</v>
      </c>
      <c r="E51" s="58" t="s">
        <v>27</v>
      </c>
      <c r="F51" s="58" t="s">
        <v>28</v>
      </c>
      <c r="G51" s="58" t="s">
        <v>7</v>
      </c>
      <c r="H51" s="58" t="s">
        <v>26</v>
      </c>
      <c r="I51" s="58" t="s">
        <v>31</v>
      </c>
      <c r="J51" s="58" t="s">
        <v>30</v>
      </c>
      <c r="K51" s="58" t="s">
        <v>2</v>
      </c>
      <c r="L51" s="58" t="s">
        <v>3</v>
      </c>
      <c r="M51" s="58" t="s">
        <v>29</v>
      </c>
      <c r="N51" s="67"/>
    </row>
    <row r="52" spans="1:14" ht="90.75" customHeight="1" x14ac:dyDescent="0.25">
      <c r="A52" s="22" t="s">
        <v>32</v>
      </c>
      <c r="B52" s="20" t="s">
        <v>840</v>
      </c>
      <c r="C52" s="21" t="s">
        <v>222</v>
      </c>
      <c r="D52" s="20" t="s">
        <v>598</v>
      </c>
      <c r="E52" s="43" t="s">
        <v>390</v>
      </c>
      <c r="F52" s="27">
        <v>43101</v>
      </c>
      <c r="G52" s="49">
        <v>380610648</v>
      </c>
      <c r="H52" s="23" t="s">
        <v>572</v>
      </c>
      <c r="I52" s="23"/>
      <c r="J52" s="23"/>
      <c r="K52" s="24">
        <v>43101</v>
      </c>
      <c r="L52" s="29">
        <v>43465</v>
      </c>
      <c r="M52" s="70" t="str">
        <f>IF((ROUND((($N$2-$K52)/(EDATE($L52,0)-$K52)*100),2))&gt;100,"100%",CONCATENATE((ROUND((($N$2-$K52)/(EDATE($L52,0)-$K52)*100),0)),"%"))</f>
        <v>75%</v>
      </c>
      <c r="N52" s="68"/>
    </row>
    <row r="53" spans="1:14" ht="157.5" customHeight="1" x14ac:dyDescent="0.25">
      <c r="A53" s="36" t="s">
        <v>33</v>
      </c>
      <c r="B53" s="20" t="s">
        <v>840</v>
      </c>
      <c r="C53" s="20" t="s">
        <v>223</v>
      </c>
      <c r="D53" s="20" t="s">
        <v>598</v>
      </c>
      <c r="E53" s="37" t="s">
        <v>391</v>
      </c>
      <c r="F53" s="53">
        <v>43101</v>
      </c>
      <c r="G53" s="50">
        <v>956773240</v>
      </c>
      <c r="H53" s="32" t="s">
        <v>573</v>
      </c>
      <c r="I53" s="21"/>
      <c r="J53" s="21"/>
      <c r="K53" s="25">
        <v>43101</v>
      </c>
      <c r="L53" s="29">
        <v>43281</v>
      </c>
      <c r="M53" s="70" t="str">
        <f t="shared" ref="M53:M116" si="1">IF((ROUND((($N$2-$K53)/(EDATE($L53,0)-$K53)*100),2))&gt;100,"100%",CONCATENATE((ROUND((($N$2-$K53)/(EDATE($L53,0)-$K53)*100),0)),"%"))</f>
        <v>100%</v>
      </c>
      <c r="N53" s="69"/>
    </row>
    <row r="54" spans="1:14" ht="148.5" customHeight="1" x14ac:dyDescent="0.25">
      <c r="A54" s="36" t="s">
        <v>34</v>
      </c>
      <c r="B54" s="20" t="s">
        <v>840</v>
      </c>
      <c r="C54" s="20" t="s">
        <v>224</v>
      </c>
      <c r="D54" s="32" t="s">
        <v>598</v>
      </c>
      <c r="E54" s="37" t="s">
        <v>392</v>
      </c>
      <c r="F54" s="53">
        <v>43101</v>
      </c>
      <c r="G54" s="50">
        <v>75000000</v>
      </c>
      <c r="H54" s="32" t="s">
        <v>573</v>
      </c>
      <c r="I54" s="23"/>
      <c r="J54" s="23"/>
      <c r="K54" s="53">
        <v>43101</v>
      </c>
      <c r="L54" s="27">
        <v>43281</v>
      </c>
      <c r="M54" s="70" t="str">
        <f t="shared" si="1"/>
        <v>100%</v>
      </c>
      <c r="N54" s="69"/>
    </row>
    <row r="55" spans="1:14" ht="122.25" customHeight="1" x14ac:dyDescent="0.25">
      <c r="A55" s="36" t="s">
        <v>35</v>
      </c>
      <c r="B55" s="20" t="s">
        <v>848</v>
      </c>
      <c r="C55" s="20" t="s">
        <v>225</v>
      </c>
      <c r="D55" s="32" t="s">
        <v>599</v>
      </c>
      <c r="E55" s="37" t="s">
        <v>393</v>
      </c>
      <c r="F55" s="53">
        <v>43101</v>
      </c>
      <c r="G55" s="50">
        <v>2869808576</v>
      </c>
      <c r="H55" s="32" t="s">
        <v>572</v>
      </c>
      <c r="I55" s="21"/>
      <c r="J55" s="21"/>
      <c r="K55" s="53">
        <v>43101</v>
      </c>
      <c r="L55" s="27">
        <v>43465</v>
      </c>
      <c r="M55" s="70" t="str">
        <f t="shared" si="1"/>
        <v>75%</v>
      </c>
      <c r="N55" s="69"/>
    </row>
    <row r="56" spans="1:14" ht="97.5" customHeight="1" x14ac:dyDescent="0.25">
      <c r="A56" s="36" t="s">
        <v>36</v>
      </c>
      <c r="B56" s="20" t="s">
        <v>777</v>
      </c>
      <c r="C56" s="20" t="s">
        <v>226</v>
      </c>
      <c r="D56" s="32" t="s">
        <v>600</v>
      </c>
      <c r="E56" s="52" t="s">
        <v>394</v>
      </c>
      <c r="F56" s="53">
        <v>43101</v>
      </c>
      <c r="G56" s="50">
        <v>24508255</v>
      </c>
      <c r="H56" s="32" t="s">
        <v>574</v>
      </c>
      <c r="I56" s="21" t="s">
        <v>1102</v>
      </c>
      <c r="J56" s="32" t="s">
        <v>573</v>
      </c>
      <c r="K56" s="53">
        <v>43101</v>
      </c>
      <c r="L56" s="27">
        <v>43281</v>
      </c>
      <c r="M56" s="70" t="str">
        <f>IF((ROUND((($N$2-$K56)/(EDATE($L56,0)-$K56)*100),2))&gt;100,"100%",CONCATENATE((ROUND((($N$2-$K56)/(EDATE($L56,0)-$K56)*100),0)),"%"))</f>
        <v>100%</v>
      </c>
      <c r="N56" s="61"/>
    </row>
    <row r="57" spans="1:14" ht="119.25" customHeight="1" x14ac:dyDescent="0.25">
      <c r="A57" s="36" t="s">
        <v>37</v>
      </c>
      <c r="B57" s="20" t="s">
        <v>777</v>
      </c>
      <c r="C57" s="20" t="s">
        <v>226</v>
      </c>
      <c r="D57" s="32" t="s">
        <v>600</v>
      </c>
      <c r="E57" s="52" t="s">
        <v>395</v>
      </c>
      <c r="F57" s="53">
        <v>43101</v>
      </c>
      <c r="G57" s="50">
        <v>95705145</v>
      </c>
      <c r="H57" s="32" t="s">
        <v>574</v>
      </c>
      <c r="I57" s="21" t="s">
        <v>1102</v>
      </c>
      <c r="J57" s="23"/>
      <c r="K57" s="53">
        <v>43101</v>
      </c>
      <c r="L57" s="27">
        <v>43281</v>
      </c>
      <c r="M57" s="70" t="str">
        <f t="shared" si="1"/>
        <v>100%</v>
      </c>
      <c r="N57" s="61"/>
    </row>
    <row r="58" spans="1:14" ht="197.25" customHeight="1" x14ac:dyDescent="0.25">
      <c r="A58" s="36" t="s">
        <v>38</v>
      </c>
      <c r="B58" s="20" t="s">
        <v>777</v>
      </c>
      <c r="C58" s="20" t="s">
        <v>227</v>
      </c>
      <c r="D58" s="32" t="s">
        <v>601</v>
      </c>
      <c r="E58" s="37" t="s">
        <v>396</v>
      </c>
      <c r="F58" s="53">
        <v>43101</v>
      </c>
      <c r="G58" s="50">
        <v>21182448</v>
      </c>
      <c r="H58" s="32" t="s">
        <v>572</v>
      </c>
      <c r="I58" s="23"/>
      <c r="J58" s="23"/>
      <c r="K58" s="53">
        <v>43101</v>
      </c>
      <c r="L58" s="27">
        <v>43465</v>
      </c>
      <c r="M58" s="70" t="str">
        <f t="shared" si="1"/>
        <v>75%</v>
      </c>
      <c r="N58" s="69"/>
    </row>
    <row r="59" spans="1:14" ht="180" customHeight="1" x14ac:dyDescent="0.25">
      <c r="A59" s="36" t="s">
        <v>39</v>
      </c>
      <c r="B59" s="20" t="s">
        <v>777</v>
      </c>
      <c r="C59" s="20" t="s">
        <v>226</v>
      </c>
      <c r="D59" s="32" t="s">
        <v>600</v>
      </c>
      <c r="E59" s="37" t="s">
        <v>397</v>
      </c>
      <c r="F59" s="53">
        <v>43101</v>
      </c>
      <c r="G59" s="50">
        <v>29002860</v>
      </c>
      <c r="H59" s="32" t="s">
        <v>574</v>
      </c>
      <c r="I59" s="21" t="s">
        <v>1102</v>
      </c>
      <c r="J59" s="21" t="s">
        <v>1103</v>
      </c>
      <c r="K59" s="53">
        <v>43101</v>
      </c>
      <c r="L59" s="27">
        <v>43281</v>
      </c>
      <c r="M59" s="70" t="str">
        <f t="shared" si="1"/>
        <v>100%</v>
      </c>
      <c r="N59" s="61"/>
    </row>
    <row r="60" spans="1:14" ht="86.25" customHeight="1" x14ac:dyDescent="0.25">
      <c r="A60" s="36" t="s">
        <v>40</v>
      </c>
      <c r="B60" s="20" t="s">
        <v>777</v>
      </c>
      <c r="C60" s="20" t="s">
        <v>226</v>
      </c>
      <c r="D60" s="23" t="s">
        <v>602</v>
      </c>
      <c r="E60" s="37" t="s">
        <v>398</v>
      </c>
      <c r="F60" s="53">
        <v>43101</v>
      </c>
      <c r="G60" s="50">
        <v>29151895</v>
      </c>
      <c r="H60" s="32" t="s">
        <v>574</v>
      </c>
      <c r="I60" s="21" t="s">
        <v>1102</v>
      </c>
      <c r="J60" s="21" t="s">
        <v>1103</v>
      </c>
      <c r="K60" s="27">
        <v>43101</v>
      </c>
      <c r="L60" s="27">
        <v>43251</v>
      </c>
      <c r="M60" s="70" t="str">
        <f t="shared" si="1"/>
        <v>100%</v>
      </c>
      <c r="N60" s="61"/>
    </row>
    <row r="61" spans="1:14" ht="120" customHeight="1" x14ac:dyDescent="0.25">
      <c r="A61" s="36" t="s">
        <v>41</v>
      </c>
      <c r="B61" s="20" t="s">
        <v>777</v>
      </c>
      <c r="C61" s="20" t="s">
        <v>228</v>
      </c>
      <c r="D61" s="32" t="s">
        <v>603</v>
      </c>
      <c r="E61" s="37" t="s">
        <v>399</v>
      </c>
      <c r="F61" s="53">
        <v>43101</v>
      </c>
      <c r="G61" s="74" t="s">
        <v>565</v>
      </c>
      <c r="H61" s="32" t="s">
        <v>572</v>
      </c>
      <c r="I61" s="21"/>
      <c r="J61" s="21"/>
      <c r="K61" s="53">
        <v>43101</v>
      </c>
      <c r="L61" s="27">
        <v>43465</v>
      </c>
      <c r="M61" s="70" t="str">
        <f t="shared" si="1"/>
        <v>75%</v>
      </c>
      <c r="N61" s="61"/>
    </row>
    <row r="62" spans="1:14" ht="114.75" customHeight="1" x14ac:dyDescent="0.25">
      <c r="A62" s="36" t="s">
        <v>42</v>
      </c>
      <c r="B62" s="20" t="s">
        <v>777</v>
      </c>
      <c r="C62" s="20" t="s">
        <v>229</v>
      </c>
      <c r="D62" s="32" t="s">
        <v>604</v>
      </c>
      <c r="E62" s="37" t="s">
        <v>400</v>
      </c>
      <c r="F62" s="53">
        <v>43101</v>
      </c>
      <c r="G62" s="50">
        <v>25341216</v>
      </c>
      <c r="H62" s="32" t="s">
        <v>572</v>
      </c>
      <c r="I62" s="21"/>
      <c r="J62" s="21"/>
      <c r="K62" s="53">
        <v>43101</v>
      </c>
      <c r="L62" s="27">
        <v>43465</v>
      </c>
      <c r="M62" s="70" t="str">
        <f t="shared" si="1"/>
        <v>75%</v>
      </c>
      <c r="N62" s="61"/>
    </row>
    <row r="63" spans="1:14" ht="239.25" customHeight="1" x14ac:dyDescent="0.25">
      <c r="A63" s="22" t="s">
        <v>43</v>
      </c>
      <c r="B63" s="20" t="s">
        <v>848</v>
      </c>
      <c r="C63" s="21" t="s">
        <v>230</v>
      </c>
      <c r="D63" s="23" t="s">
        <v>605</v>
      </c>
      <c r="E63" s="43" t="s">
        <v>401</v>
      </c>
      <c r="F63" s="27">
        <v>43101</v>
      </c>
      <c r="G63" s="49">
        <v>46230292</v>
      </c>
      <c r="H63" s="23" t="s">
        <v>573</v>
      </c>
      <c r="I63" s="21" t="s">
        <v>1105</v>
      </c>
      <c r="J63" s="21" t="s">
        <v>1104</v>
      </c>
      <c r="K63" s="27">
        <v>43101</v>
      </c>
      <c r="L63" s="27">
        <v>43281</v>
      </c>
      <c r="M63" s="70" t="str">
        <f t="shared" si="1"/>
        <v>100%</v>
      </c>
      <c r="N63" s="61"/>
    </row>
    <row r="64" spans="1:14" ht="108" customHeight="1" x14ac:dyDescent="0.25">
      <c r="A64" s="36" t="s">
        <v>44</v>
      </c>
      <c r="B64" s="20" t="s">
        <v>777</v>
      </c>
      <c r="C64" s="20" t="s">
        <v>231</v>
      </c>
      <c r="D64" s="32" t="s">
        <v>606</v>
      </c>
      <c r="E64" s="37" t="s">
        <v>402</v>
      </c>
      <c r="F64" s="53">
        <v>43101</v>
      </c>
      <c r="G64" s="50">
        <v>42086820</v>
      </c>
      <c r="H64" s="32" t="s">
        <v>572</v>
      </c>
      <c r="I64" s="21"/>
      <c r="J64" s="21"/>
      <c r="K64" s="53">
        <v>43101</v>
      </c>
      <c r="L64" s="27">
        <v>43465</v>
      </c>
      <c r="M64" s="70" t="str">
        <f t="shared" si="1"/>
        <v>75%</v>
      </c>
      <c r="N64" s="61"/>
    </row>
    <row r="65" spans="1:14" ht="36" x14ac:dyDescent="0.25">
      <c r="A65" s="36" t="s">
        <v>45</v>
      </c>
      <c r="B65" s="21" t="s">
        <v>950</v>
      </c>
      <c r="C65" s="20" t="s">
        <v>232</v>
      </c>
      <c r="D65" s="32" t="s">
        <v>607</v>
      </c>
      <c r="E65" s="37" t="s">
        <v>403</v>
      </c>
      <c r="F65" s="53">
        <v>43101</v>
      </c>
      <c r="G65" s="50">
        <v>17057046</v>
      </c>
      <c r="H65" s="32" t="s">
        <v>572</v>
      </c>
      <c r="I65" s="21"/>
      <c r="J65" s="21"/>
      <c r="K65" s="53">
        <v>43101</v>
      </c>
      <c r="L65" s="27">
        <v>43465</v>
      </c>
      <c r="M65" s="70" t="str">
        <f t="shared" si="1"/>
        <v>75%</v>
      </c>
      <c r="N65" s="61"/>
    </row>
    <row r="66" spans="1:14" ht="96" x14ac:dyDescent="0.25">
      <c r="A66" s="36" t="s">
        <v>46</v>
      </c>
      <c r="B66" s="20" t="s">
        <v>777</v>
      </c>
      <c r="C66" s="20" t="s">
        <v>233</v>
      </c>
      <c r="D66" s="32" t="s">
        <v>608</v>
      </c>
      <c r="E66" s="37" t="s">
        <v>404</v>
      </c>
      <c r="F66" s="53">
        <v>43101</v>
      </c>
      <c r="G66" s="74" t="s">
        <v>566</v>
      </c>
      <c r="H66" s="32" t="s">
        <v>572</v>
      </c>
      <c r="I66" s="21"/>
      <c r="J66" s="21"/>
      <c r="K66" s="53">
        <v>43101</v>
      </c>
      <c r="L66" s="27">
        <v>43465</v>
      </c>
      <c r="M66" s="70" t="str">
        <f t="shared" si="1"/>
        <v>75%</v>
      </c>
      <c r="N66" s="61"/>
    </row>
    <row r="67" spans="1:14" ht="96" x14ac:dyDescent="0.25">
      <c r="A67" s="36" t="s">
        <v>47</v>
      </c>
      <c r="B67" s="20" t="s">
        <v>777</v>
      </c>
      <c r="C67" s="20" t="s">
        <v>234</v>
      </c>
      <c r="D67" s="32" t="s">
        <v>609</v>
      </c>
      <c r="E67" s="37" t="s">
        <v>405</v>
      </c>
      <c r="F67" s="53">
        <v>43101</v>
      </c>
      <c r="G67" s="50">
        <v>44710000</v>
      </c>
      <c r="H67" s="32" t="s">
        <v>572</v>
      </c>
      <c r="I67" s="21"/>
      <c r="J67" s="21"/>
      <c r="K67" s="53">
        <v>43101</v>
      </c>
      <c r="L67" s="27">
        <v>43465</v>
      </c>
      <c r="M67" s="70" t="str">
        <f t="shared" si="1"/>
        <v>75%</v>
      </c>
      <c r="N67" s="61"/>
    </row>
    <row r="68" spans="1:14" ht="120" x14ac:dyDescent="0.25">
      <c r="A68" s="36" t="s">
        <v>48</v>
      </c>
      <c r="B68" s="20" t="s">
        <v>777</v>
      </c>
      <c r="C68" s="20" t="s">
        <v>235</v>
      </c>
      <c r="D68" s="32" t="s">
        <v>610</v>
      </c>
      <c r="E68" s="37" t="s">
        <v>406</v>
      </c>
      <c r="F68" s="53">
        <v>43101</v>
      </c>
      <c r="G68" s="50">
        <v>32994324</v>
      </c>
      <c r="H68" s="32" t="s">
        <v>572</v>
      </c>
      <c r="I68" s="21"/>
      <c r="J68" s="21"/>
      <c r="K68" s="53">
        <v>43101</v>
      </c>
      <c r="L68" s="27">
        <v>43465</v>
      </c>
      <c r="M68" s="70" t="str">
        <f t="shared" si="1"/>
        <v>75%</v>
      </c>
      <c r="N68" s="61"/>
    </row>
    <row r="69" spans="1:14" ht="165.75" customHeight="1" x14ac:dyDescent="0.25">
      <c r="A69" s="22" t="s">
        <v>49</v>
      </c>
      <c r="B69" s="20" t="s">
        <v>777</v>
      </c>
      <c r="C69" s="21" t="s">
        <v>236</v>
      </c>
      <c r="D69" s="23" t="s">
        <v>611</v>
      </c>
      <c r="E69" s="43" t="s">
        <v>407</v>
      </c>
      <c r="F69" s="27">
        <v>43101</v>
      </c>
      <c r="G69" s="49">
        <v>27321630</v>
      </c>
      <c r="H69" s="23" t="s">
        <v>573</v>
      </c>
      <c r="I69" s="23"/>
      <c r="J69" s="23"/>
      <c r="K69" s="27">
        <v>43101</v>
      </c>
      <c r="L69" s="27">
        <v>43281</v>
      </c>
      <c r="M69" s="70" t="str">
        <f t="shared" si="1"/>
        <v>100%</v>
      </c>
      <c r="N69" s="69"/>
    </row>
    <row r="70" spans="1:14" ht="60" x14ac:dyDescent="0.25">
      <c r="A70" s="36" t="s">
        <v>50</v>
      </c>
      <c r="B70" s="20" t="s">
        <v>777</v>
      </c>
      <c r="C70" s="20" t="s">
        <v>237</v>
      </c>
      <c r="D70" s="32" t="s">
        <v>612</v>
      </c>
      <c r="E70" s="37" t="s">
        <v>408</v>
      </c>
      <c r="F70" s="53">
        <v>43101</v>
      </c>
      <c r="G70" s="74" t="s">
        <v>567</v>
      </c>
      <c r="H70" s="32" t="s">
        <v>572</v>
      </c>
      <c r="I70" s="23"/>
      <c r="J70" s="23"/>
      <c r="K70" s="53">
        <v>43101</v>
      </c>
      <c r="L70" s="27">
        <v>43465</v>
      </c>
      <c r="M70" s="70" t="str">
        <f t="shared" si="1"/>
        <v>75%</v>
      </c>
      <c r="N70" s="69"/>
    </row>
    <row r="71" spans="1:14" ht="60" x14ac:dyDescent="0.25">
      <c r="A71" s="36" t="s">
        <v>51</v>
      </c>
      <c r="B71" s="20" t="s">
        <v>777</v>
      </c>
      <c r="C71" s="32" t="s">
        <v>238</v>
      </c>
      <c r="D71" s="32" t="s">
        <v>613</v>
      </c>
      <c r="E71" s="37" t="s">
        <v>409</v>
      </c>
      <c r="F71" s="53">
        <v>43101</v>
      </c>
      <c r="G71" s="80">
        <v>55769868</v>
      </c>
      <c r="H71" s="32" t="s">
        <v>572</v>
      </c>
      <c r="I71" s="23"/>
      <c r="J71" s="23"/>
      <c r="K71" s="53">
        <v>43101</v>
      </c>
      <c r="L71" s="27">
        <v>43465</v>
      </c>
      <c r="M71" s="70" t="str">
        <f t="shared" si="1"/>
        <v>75%</v>
      </c>
      <c r="N71" s="69"/>
    </row>
    <row r="72" spans="1:14" ht="180" customHeight="1" x14ac:dyDescent="0.25">
      <c r="A72" s="36" t="s">
        <v>52</v>
      </c>
      <c r="B72" s="20" t="s">
        <v>777</v>
      </c>
      <c r="C72" s="20" t="s">
        <v>227</v>
      </c>
      <c r="D72" s="32" t="s">
        <v>601</v>
      </c>
      <c r="E72" s="52" t="s">
        <v>410</v>
      </c>
      <c r="F72" s="53">
        <v>43101</v>
      </c>
      <c r="G72" s="50">
        <v>37524276</v>
      </c>
      <c r="H72" s="32" t="s">
        <v>572</v>
      </c>
      <c r="I72" s="23"/>
      <c r="J72" s="23"/>
      <c r="K72" s="53">
        <v>43101</v>
      </c>
      <c r="L72" s="27">
        <v>43465</v>
      </c>
      <c r="M72" s="70" t="str">
        <f t="shared" si="1"/>
        <v>75%</v>
      </c>
      <c r="N72" s="69"/>
    </row>
    <row r="73" spans="1:14" ht="24" x14ac:dyDescent="0.25">
      <c r="A73" s="22" t="s">
        <v>53</v>
      </c>
      <c r="B73" s="20" t="s">
        <v>777</v>
      </c>
      <c r="C73" s="79" t="s">
        <v>568</v>
      </c>
      <c r="D73" s="79" t="s">
        <v>568</v>
      </c>
      <c r="E73" s="79" t="s">
        <v>568</v>
      </c>
      <c r="F73" s="27">
        <v>43101</v>
      </c>
      <c r="G73" s="79" t="s">
        <v>568</v>
      </c>
      <c r="H73" s="79" t="s">
        <v>568</v>
      </c>
      <c r="I73" s="79" t="s">
        <v>568</v>
      </c>
      <c r="J73" s="49" t="s">
        <v>568</v>
      </c>
      <c r="K73" s="49" t="s">
        <v>568</v>
      </c>
      <c r="L73" s="79" t="s">
        <v>568</v>
      </c>
      <c r="M73" s="79" t="s">
        <v>568</v>
      </c>
      <c r="N73" s="69"/>
    </row>
    <row r="74" spans="1:14" ht="80.25" customHeight="1" x14ac:dyDescent="0.25">
      <c r="A74" s="36" t="s">
        <v>54</v>
      </c>
      <c r="B74" s="21" t="s">
        <v>950</v>
      </c>
      <c r="C74" s="20" t="s">
        <v>239</v>
      </c>
      <c r="D74" s="32" t="s">
        <v>614</v>
      </c>
      <c r="E74" s="37" t="s">
        <v>411</v>
      </c>
      <c r="F74" s="53">
        <v>43101</v>
      </c>
      <c r="G74" s="50">
        <v>143056499</v>
      </c>
      <c r="H74" s="32" t="s">
        <v>572</v>
      </c>
      <c r="I74" s="23"/>
      <c r="J74" s="23"/>
      <c r="K74" s="53">
        <v>43101</v>
      </c>
      <c r="L74" s="27">
        <v>43465</v>
      </c>
      <c r="M74" s="70" t="str">
        <f t="shared" si="1"/>
        <v>75%</v>
      </c>
      <c r="N74" s="69"/>
    </row>
    <row r="75" spans="1:14" ht="84" customHeight="1" x14ac:dyDescent="0.25">
      <c r="A75" s="36" t="s">
        <v>55</v>
      </c>
      <c r="B75" s="20" t="s">
        <v>777</v>
      </c>
      <c r="C75" s="20" t="s">
        <v>240</v>
      </c>
      <c r="D75" s="32" t="s">
        <v>615</v>
      </c>
      <c r="E75" s="37" t="s">
        <v>412</v>
      </c>
      <c r="F75" s="53">
        <v>43101</v>
      </c>
      <c r="G75" s="50">
        <v>40801452</v>
      </c>
      <c r="H75" s="32" t="s">
        <v>572</v>
      </c>
      <c r="I75" s="23"/>
      <c r="J75" s="23"/>
      <c r="K75" s="53">
        <v>43101</v>
      </c>
      <c r="L75" s="27">
        <v>43465</v>
      </c>
      <c r="M75" s="70" t="str">
        <f t="shared" si="1"/>
        <v>75%</v>
      </c>
      <c r="N75" s="69"/>
    </row>
    <row r="76" spans="1:14" ht="120" x14ac:dyDescent="0.25">
      <c r="A76" s="36" t="s">
        <v>56</v>
      </c>
      <c r="B76" s="21" t="s">
        <v>950</v>
      </c>
      <c r="C76" s="20" t="s">
        <v>241</v>
      </c>
      <c r="D76" s="23" t="s">
        <v>616</v>
      </c>
      <c r="E76" s="37" t="s">
        <v>413</v>
      </c>
      <c r="F76" s="53">
        <v>43101</v>
      </c>
      <c r="G76" s="50">
        <f>322135577+322135577</f>
        <v>644271154</v>
      </c>
      <c r="H76" s="32" t="s">
        <v>573</v>
      </c>
      <c r="I76" s="23"/>
      <c r="J76" s="23"/>
      <c r="K76" s="40">
        <v>43101</v>
      </c>
      <c r="L76" s="30">
        <v>43281</v>
      </c>
      <c r="M76" s="70" t="str">
        <f t="shared" si="1"/>
        <v>100%</v>
      </c>
      <c r="N76" s="69"/>
    </row>
    <row r="77" spans="1:14" x14ac:dyDescent="0.25">
      <c r="A77" s="36" t="s">
        <v>57</v>
      </c>
      <c r="B77" s="79" t="s">
        <v>568</v>
      </c>
      <c r="C77" s="79" t="s">
        <v>568</v>
      </c>
      <c r="D77" s="79" t="s">
        <v>568</v>
      </c>
      <c r="E77" s="79" t="s">
        <v>568</v>
      </c>
      <c r="F77" s="79" t="s">
        <v>568</v>
      </c>
      <c r="G77" s="79" t="s">
        <v>568</v>
      </c>
      <c r="H77" s="79" t="s">
        <v>568</v>
      </c>
      <c r="I77" s="79" t="s">
        <v>568</v>
      </c>
      <c r="J77" s="79" t="s">
        <v>568</v>
      </c>
      <c r="K77" s="53"/>
      <c r="L77" s="79" t="s">
        <v>568</v>
      </c>
      <c r="M77" s="79" t="s">
        <v>568</v>
      </c>
      <c r="N77" s="69"/>
    </row>
    <row r="78" spans="1:14" ht="60" x14ac:dyDescent="0.25">
      <c r="A78" s="36" t="s">
        <v>58</v>
      </c>
      <c r="B78" s="20" t="s">
        <v>777</v>
      </c>
      <c r="C78" s="20" t="s">
        <v>242</v>
      </c>
      <c r="D78" s="32" t="s">
        <v>617</v>
      </c>
      <c r="E78" s="37" t="s">
        <v>414</v>
      </c>
      <c r="F78" s="53">
        <v>43101</v>
      </c>
      <c r="G78" s="50">
        <v>116727276</v>
      </c>
      <c r="H78" s="32" t="s">
        <v>572</v>
      </c>
      <c r="I78" s="23"/>
      <c r="J78" s="23"/>
      <c r="K78" s="53">
        <v>43101</v>
      </c>
      <c r="L78" s="27">
        <v>43465</v>
      </c>
      <c r="M78" s="70" t="str">
        <f t="shared" si="1"/>
        <v>75%</v>
      </c>
      <c r="N78" s="69"/>
    </row>
    <row r="79" spans="1:14" ht="48" x14ac:dyDescent="0.25">
      <c r="A79" s="36" t="s">
        <v>59</v>
      </c>
      <c r="B79" s="21" t="s">
        <v>950</v>
      </c>
      <c r="C79" s="20" t="s">
        <v>243</v>
      </c>
      <c r="D79" s="32" t="s">
        <v>618</v>
      </c>
      <c r="E79" s="37" t="s">
        <v>415</v>
      </c>
      <c r="F79" s="53">
        <v>43101</v>
      </c>
      <c r="G79" s="50">
        <v>200735412</v>
      </c>
      <c r="H79" s="32" t="s">
        <v>572</v>
      </c>
      <c r="I79" s="23"/>
      <c r="J79" s="23"/>
      <c r="K79" s="53">
        <v>43101</v>
      </c>
      <c r="L79" s="27">
        <v>43465</v>
      </c>
      <c r="M79" s="70" t="str">
        <f t="shared" si="1"/>
        <v>75%</v>
      </c>
      <c r="N79" s="69"/>
    </row>
    <row r="80" spans="1:14" ht="24" x14ac:dyDescent="0.25">
      <c r="A80" s="36" t="s">
        <v>60</v>
      </c>
      <c r="B80" s="20" t="s">
        <v>777</v>
      </c>
      <c r="C80" s="32" t="s">
        <v>568</v>
      </c>
      <c r="D80" s="32" t="s">
        <v>568</v>
      </c>
      <c r="E80" s="32" t="s">
        <v>568</v>
      </c>
      <c r="F80" s="53">
        <v>43101</v>
      </c>
      <c r="G80" s="49" t="s">
        <v>568</v>
      </c>
      <c r="H80" s="32" t="s">
        <v>568</v>
      </c>
      <c r="I80" s="32" t="s">
        <v>568</v>
      </c>
      <c r="J80" s="32" t="s">
        <v>568</v>
      </c>
      <c r="K80" s="53" t="s">
        <v>568</v>
      </c>
      <c r="L80" s="27" t="s">
        <v>568</v>
      </c>
      <c r="M80" s="27" t="s">
        <v>568</v>
      </c>
      <c r="N80" s="69"/>
    </row>
    <row r="81" spans="1:14" ht="24" x14ac:dyDescent="0.25">
      <c r="A81" s="36" t="s">
        <v>61</v>
      </c>
      <c r="B81" s="20" t="s">
        <v>777</v>
      </c>
      <c r="C81" s="32" t="s">
        <v>568</v>
      </c>
      <c r="D81" s="32" t="s">
        <v>568</v>
      </c>
      <c r="E81" s="32" t="s">
        <v>568</v>
      </c>
      <c r="F81" s="53">
        <v>43101</v>
      </c>
      <c r="G81" s="49" t="s">
        <v>568</v>
      </c>
      <c r="H81" s="32" t="s">
        <v>568</v>
      </c>
      <c r="I81" s="32" t="s">
        <v>568</v>
      </c>
      <c r="J81" s="32" t="s">
        <v>568</v>
      </c>
      <c r="K81" s="53" t="s">
        <v>568</v>
      </c>
      <c r="L81" s="27" t="s">
        <v>568</v>
      </c>
      <c r="M81" s="27" t="s">
        <v>568</v>
      </c>
      <c r="N81" s="69"/>
    </row>
    <row r="82" spans="1:14" ht="24" x14ac:dyDescent="0.25">
      <c r="A82" s="36" t="s">
        <v>62</v>
      </c>
      <c r="B82" s="20" t="s">
        <v>777</v>
      </c>
      <c r="C82" s="32" t="s">
        <v>568</v>
      </c>
      <c r="D82" s="32" t="s">
        <v>568</v>
      </c>
      <c r="E82" s="32" t="s">
        <v>568</v>
      </c>
      <c r="F82" s="53">
        <v>43101</v>
      </c>
      <c r="G82" s="49" t="s">
        <v>568</v>
      </c>
      <c r="H82" s="32" t="s">
        <v>568</v>
      </c>
      <c r="I82" s="32" t="s">
        <v>568</v>
      </c>
      <c r="J82" s="32" t="s">
        <v>568</v>
      </c>
      <c r="K82" s="53" t="s">
        <v>568</v>
      </c>
      <c r="L82" s="27" t="s">
        <v>568</v>
      </c>
      <c r="M82" s="27" t="s">
        <v>568</v>
      </c>
      <c r="N82" s="69"/>
    </row>
    <row r="83" spans="1:14" ht="72" x14ac:dyDescent="0.25">
      <c r="A83" s="36" t="s">
        <v>63</v>
      </c>
      <c r="B83" s="20" t="s">
        <v>840</v>
      </c>
      <c r="C83" s="20" t="s">
        <v>244</v>
      </c>
      <c r="D83" s="23" t="s">
        <v>598</v>
      </c>
      <c r="E83" s="37" t="s">
        <v>416</v>
      </c>
      <c r="F83" s="53">
        <v>43102</v>
      </c>
      <c r="G83" s="50">
        <v>549271206</v>
      </c>
      <c r="H83" s="32" t="s">
        <v>573</v>
      </c>
      <c r="I83" s="23"/>
      <c r="J83" s="23"/>
      <c r="K83" s="40">
        <v>43101</v>
      </c>
      <c r="L83" s="27">
        <v>43282</v>
      </c>
      <c r="M83" s="70" t="str">
        <f t="shared" si="1"/>
        <v>100%</v>
      </c>
      <c r="N83" s="69"/>
    </row>
    <row r="84" spans="1:14" ht="84" x14ac:dyDescent="0.25">
      <c r="A84" s="36" t="s">
        <v>64</v>
      </c>
      <c r="B84" s="21" t="s">
        <v>1009</v>
      </c>
      <c r="C84" s="20" t="s">
        <v>245</v>
      </c>
      <c r="D84" s="32" t="s">
        <v>619</v>
      </c>
      <c r="E84" s="37" t="s">
        <v>417</v>
      </c>
      <c r="F84" s="53">
        <v>43105</v>
      </c>
      <c r="G84" s="50">
        <v>46000000</v>
      </c>
      <c r="H84" s="32" t="s">
        <v>575</v>
      </c>
      <c r="I84" s="23"/>
      <c r="J84" s="23"/>
      <c r="K84" s="53">
        <v>43104</v>
      </c>
      <c r="L84" s="27">
        <v>43133</v>
      </c>
      <c r="M84" s="70" t="str">
        <f t="shared" si="1"/>
        <v>100%</v>
      </c>
      <c r="N84" s="69"/>
    </row>
    <row r="85" spans="1:14" ht="72" x14ac:dyDescent="0.25">
      <c r="A85" s="36" t="s">
        <v>65</v>
      </c>
      <c r="B85" s="21" t="s">
        <v>848</v>
      </c>
      <c r="C85" s="20" t="s">
        <v>246</v>
      </c>
      <c r="D85" s="32" t="s">
        <v>620</v>
      </c>
      <c r="E85" s="37" t="s">
        <v>418</v>
      </c>
      <c r="F85" s="53">
        <v>43110</v>
      </c>
      <c r="G85" s="50">
        <v>1295481378</v>
      </c>
      <c r="H85" s="20" t="s">
        <v>576</v>
      </c>
      <c r="I85" s="23"/>
      <c r="J85" s="23"/>
      <c r="K85" s="53">
        <v>43110</v>
      </c>
      <c r="L85" s="27">
        <v>43282</v>
      </c>
      <c r="M85" s="70" t="str">
        <f t="shared" si="1"/>
        <v>100%</v>
      </c>
      <c r="N85" s="69"/>
    </row>
    <row r="86" spans="1:14" ht="72" x14ac:dyDescent="0.25">
      <c r="A86" s="36" t="s">
        <v>66</v>
      </c>
      <c r="B86" s="20" t="s">
        <v>840</v>
      </c>
      <c r="C86" s="20" t="s">
        <v>247</v>
      </c>
      <c r="D86" s="32" t="s">
        <v>621</v>
      </c>
      <c r="E86" s="37" t="s">
        <v>419</v>
      </c>
      <c r="F86" s="53">
        <v>43111</v>
      </c>
      <c r="G86" s="50">
        <v>36960000</v>
      </c>
      <c r="H86" s="32" t="s">
        <v>577</v>
      </c>
      <c r="I86" s="23"/>
      <c r="J86" s="23"/>
      <c r="K86" s="53">
        <v>43111</v>
      </c>
      <c r="L86" s="27">
        <v>43444</v>
      </c>
      <c r="M86" s="70" t="str">
        <f t="shared" si="1"/>
        <v>79%</v>
      </c>
      <c r="N86" s="69"/>
    </row>
    <row r="87" spans="1:14" ht="228" x14ac:dyDescent="0.25">
      <c r="A87" s="36" t="s">
        <v>67</v>
      </c>
      <c r="B87" s="20" t="s">
        <v>840</v>
      </c>
      <c r="C87" s="20" t="s">
        <v>248</v>
      </c>
      <c r="D87" s="32" t="s">
        <v>598</v>
      </c>
      <c r="E87" s="37" t="s">
        <v>420</v>
      </c>
      <c r="F87" s="53">
        <v>43115</v>
      </c>
      <c r="G87" s="50">
        <v>149999989</v>
      </c>
      <c r="H87" s="20" t="s">
        <v>578</v>
      </c>
      <c r="I87" s="23"/>
      <c r="J87" s="23"/>
      <c r="K87" s="53">
        <v>43115</v>
      </c>
      <c r="L87" s="27">
        <v>43465</v>
      </c>
      <c r="M87" s="70" t="str">
        <f t="shared" si="1"/>
        <v>74%</v>
      </c>
      <c r="N87" s="69"/>
    </row>
    <row r="88" spans="1:14" ht="72" x14ac:dyDescent="0.25">
      <c r="A88" s="36" t="s">
        <v>68</v>
      </c>
      <c r="B88" s="23" t="s">
        <v>854</v>
      </c>
      <c r="C88" s="20" t="s">
        <v>249</v>
      </c>
      <c r="D88" s="32" t="s">
        <v>622</v>
      </c>
      <c r="E88" s="37" t="s">
        <v>421</v>
      </c>
      <c r="F88" s="53">
        <v>43115</v>
      </c>
      <c r="G88" s="50">
        <v>80000000</v>
      </c>
      <c r="H88" s="32" t="s">
        <v>577</v>
      </c>
      <c r="I88" s="23"/>
      <c r="J88" s="23"/>
      <c r="K88" s="53">
        <v>43116</v>
      </c>
      <c r="L88" s="27">
        <v>43449</v>
      </c>
      <c r="M88" s="70" t="str">
        <f t="shared" si="1"/>
        <v>77%</v>
      </c>
      <c r="N88" s="69"/>
    </row>
    <row r="89" spans="1:14" ht="60" x14ac:dyDescent="0.25">
      <c r="A89" s="36" t="s">
        <v>69</v>
      </c>
      <c r="B89" s="23" t="s">
        <v>854</v>
      </c>
      <c r="C89" s="20" t="s">
        <v>250</v>
      </c>
      <c r="D89" s="32" t="s">
        <v>623</v>
      </c>
      <c r="E89" s="37" t="s">
        <v>422</v>
      </c>
      <c r="F89" s="53">
        <v>43115</v>
      </c>
      <c r="G89" s="50">
        <v>72000000</v>
      </c>
      <c r="H89" s="32" t="s">
        <v>577</v>
      </c>
      <c r="I89" s="23"/>
      <c r="J89" s="23"/>
      <c r="K89" s="53">
        <v>43116</v>
      </c>
      <c r="L89" s="27">
        <v>43449</v>
      </c>
      <c r="M89" s="70" t="str">
        <f t="shared" si="1"/>
        <v>77%</v>
      </c>
      <c r="N89" s="69"/>
    </row>
    <row r="90" spans="1:14" ht="108" x14ac:dyDescent="0.25">
      <c r="A90" s="36" t="s">
        <v>70</v>
      </c>
      <c r="B90" s="21" t="s">
        <v>769</v>
      </c>
      <c r="C90" s="20" t="s">
        <v>251</v>
      </c>
      <c r="D90" s="32" t="s">
        <v>624</v>
      </c>
      <c r="E90" s="37" t="s">
        <v>423</v>
      </c>
      <c r="F90" s="53">
        <v>43115</v>
      </c>
      <c r="G90" s="50">
        <v>57750000</v>
      </c>
      <c r="H90" s="32" t="s">
        <v>577</v>
      </c>
      <c r="I90" s="23"/>
      <c r="J90" s="23"/>
      <c r="K90" s="53">
        <v>43116</v>
      </c>
      <c r="L90" s="27">
        <v>43449</v>
      </c>
      <c r="M90" s="70" t="str">
        <f t="shared" si="1"/>
        <v>77%</v>
      </c>
      <c r="N90" s="69"/>
    </row>
    <row r="91" spans="1:14" ht="84" x14ac:dyDescent="0.25">
      <c r="A91" s="36" t="s">
        <v>71</v>
      </c>
      <c r="B91" s="21" t="s">
        <v>1115</v>
      </c>
      <c r="C91" s="20" t="s">
        <v>252</v>
      </c>
      <c r="D91" s="32" t="s">
        <v>625</v>
      </c>
      <c r="E91" s="37" t="s">
        <v>424</v>
      </c>
      <c r="F91" s="53">
        <v>43115</v>
      </c>
      <c r="G91" s="50">
        <v>57757000</v>
      </c>
      <c r="H91" s="32" t="s">
        <v>577</v>
      </c>
      <c r="I91" s="23"/>
      <c r="J91" s="23"/>
      <c r="K91" s="53">
        <v>43116</v>
      </c>
      <c r="L91" s="27">
        <v>43449</v>
      </c>
      <c r="M91" s="70" t="str">
        <f t="shared" si="1"/>
        <v>77%</v>
      </c>
      <c r="N91" s="69"/>
    </row>
    <row r="92" spans="1:14" ht="84" x14ac:dyDescent="0.25">
      <c r="A92" s="36" t="s">
        <v>72</v>
      </c>
      <c r="B92" s="21" t="s">
        <v>950</v>
      </c>
      <c r="C92" s="20" t="s">
        <v>253</v>
      </c>
      <c r="D92" s="32" t="s">
        <v>626</v>
      </c>
      <c r="E92" s="37" t="s">
        <v>425</v>
      </c>
      <c r="F92" s="53">
        <v>43115</v>
      </c>
      <c r="G92" s="50">
        <v>800000000</v>
      </c>
      <c r="H92" s="32" t="s">
        <v>573</v>
      </c>
      <c r="I92" s="23"/>
      <c r="J92" s="23"/>
      <c r="K92" s="53">
        <v>43116</v>
      </c>
      <c r="L92" s="27">
        <v>43296</v>
      </c>
      <c r="M92" s="70" t="str">
        <f t="shared" si="1"/>
        <v>100%</v>
      </c>
      <c r="N92" s="69"/>
    </row>
    <row r="93" spans="1:14" ht="84" x14ac:dyDescent="0.25">
      <c r="A93" s="36" t="s">
        <v>73</v>
      </c>
      <c r="B93" s="20" t="s">
        <v>840</v>
      </c>
      <c r="C93" s="20" t="s">
        <v>254</v>
      </c>
      <c r="D93" s="32" t="s">
        <v>627</v>
      </c>
      <c r="E93" s="37" t="s">
        <v>426</v>
      </c>
      <c r="F93" s="53">
        <v>43115</v>
      </c>
      <c r="G93" s="50">
        <v>82830000</v>
      </c>
      <c r="H93" s="32" t="s">
        <v>577</v>
      </c>
      <c r="I93" s="23"/>
      <c r="J93" s="23"/>
      <c r="K93" s="53">
        <v>43116</v>
      </c>
      <c r="L93" s="27">
        <v>43449</v>
      </c>
      <c r="M93" s="70" t="str">
        <f t="shared" si="1"/>
        <v>77%</v>
      </c>
      <c r="N93" s="69"/>
    </row>
    <row r="94" spans="1:14" ht="60" x14ac:dyDescent="0.25">
      <c r="A94" s="36" t="s">
        <v>74</v>
      </c>
      <c r="B94" s="20" t="s">
        <v>840</v>
      </c>
      <c r="C94" s="20" t="s">
        <v>255</v>
      </c>
      <c r="D94" s="23" t="s">
        <v>628</v>
      </c>
      <c r="E94" s="37" t="s">
        <v>427</v>
      </c>
      <c r="F94" s="53">
        <v>43115</v>
      </c>
      <c r="G94" s="50">
        <v>30250000</v>
      </c>
      <c r="H94" s="32" t="s">
        <v>577</v>
      </c>
      <c r="I94" s="23"/>
      <c r="J94" s="23"/>
      <c r="K94" s="40">
        <v>43116</v>
      </c>
      <c r="L94" s="40">
        <v>43449</v>
      </c>
      <c r="M94" s="70" t="str">
        <f t="shared" si="1"/>
        <v>77%</v>
      </c>
      <c r="N94" s="69"/>
    </row>
    <row r="95" spans="1:14" ht="72" x14ac:dyDescent="0.25">
      <c r="A95" s="36" t="s">
        <v>75</v>
      </c>
      <c r="B95" s="21" t="s">
        <v>854</v>
      </c>
      <c r="C95" s="20" t="s">
        <v>256</v>
      </c>
      <c r="D95" s="32" t="s">
        <v>629</v>
      </c>
      <c r="E95" s="37" t="s">
        <v>428</v>
      </c>
      <c r="F95" s="53">
        <v>43115</v>
      </c>
      <c r="G95" s="50">
        <v>19250000</v>
      </c>
      <c r="H95" s="32" t="s">
        <v>577</v>
      </c>
      <c r="I95" s="23"/>
      <c r="J95" s="23"/>
      <c r="K95" s="53">
        <v>43116</v>
      </c>
      <c r="L95" s="27">
        <v>43449</v>
      </c>
      <c r="M95" s="70" t="str">
        <f t="shared" si="1"/>
        <v>77%</v>
      </c>
      <c r="N95" s="69"/>
    </row>
    <row r="96" spans="1:14" ht="72" x14ac:dyDescent="0.25">
      <c r="A96" s="36" t="s">
        <v>76</v>
      </c>
      <c r="B96" s="21" t="s">
        <v>854</v>
      </c>
      <c r="C96" s="20" t="s">
        <v>257</v>
      </c>
      <c r="D96" s="32" t="s">
        <v>630</v>
      </c>
      <c r="E96" s="37" t="s">
        <v>428</v>
      </c>
      <c r="F96" s="53">
        <v>43115</v>
      </c>
      <c r="G96" s="50">
        <v>19250000</v>
      </c>
      <c r="H96" s="32" t="s">
        <v>577</v>
      </c>
      <c r="I96" s="23"/>
      <c r="J96" s="23"/>
      <c r="K96" s="53">
        <v>43116</v>
      </c>
      <c r="L96" s="27">
        <v>43449</v>
      </c>
      <c r="M96" s="70" t="str">
        <f t="shared" si="1"/>
        <v>77%</v>
      </c>
      <c r="N96" s="69"/>
    </row>
    <row r="97" spans="1:14" ht="84" x14ac:dyDescent="0.25">
      <c r="A97" s="36" t="s">
        <v>77</v>
      </c>
      <c r="B97" s="21" t="s">
        <v>769</v>
      </c>
      <c r="C97" s="20" t="s">
        <v>258</v>
      </c>
      <c r="D97" s="32" t="s">
        <v>631</v>
      </c>
      <c r="E97" s="52" t="s">
        <v>429</v>
      </c>
      <c r="F97" s="53">
        <v>43116</v>
      </c>
      <c r="G97" s="50">
        <v>57750000</v>
      </c>
      <c r="H97" s="32" t="s">
        <v>577</v>
      </c>
      <c r="I97" s="23"/>
      <c r="J97" s="23"/>
      <c r="K97" s="53">
        <v>43117</v>
      </c>
      <c r="L97" s="27">
        <v>43450</v>
      </c>
      <c r="M97" s="70" t="str">
        <f t="shared" si="1"/>
        <v>77%</v>
      </c>
      <c r="N97" s="69"/>
    </row>
    <row r="98" spans="1:14" ht="84" x14ac:dyDescent="0.25">
      <c r="A98" s="36" t="s">
        <v>78</v>
      </c>
      <c r="B98" s="23" t="s">
        <v>854</v>
      </c>
      <c r="C98" s="20" t="s">
        <v>259</v>
      </c>
      <c r="D98" s="32" t="s">
        <v>632</v>
      </c>
      <c r="E98" s="52" t="s">
        <v>430</v>
      </c>
      <c r="F98" s="53">
        <v>43116</v>
      </c>
      <c r="G98" s="50">
        <v>19250000</v>
      </c>
      <c r="H98" s="32" t="s">
        <v>577</v>
      </c>
      <c r="I98" s="23"/>
      <c r="J98" s="23"/>
      <c r="K98" s="53">
        <v>43116</v>
      </c>
      <c r="L98" s="27">
        <v>43449</v>
      </c>
      <c r="M98" s="70" t="str">
        <f t="shared" si="1"/>
        <v>77%</v>
      </c>
      <c r="N98" s="69"/>
    </row>
    <row r="99" spans="1:14" ht="72" x14ac:dyDescent="0.25">
      <c r="A99" s="36" t="s">
        <v>79</v>
      </c>
      <c r="B99" s="21" t="s">
        <v>769</v>
      </c>
      <c r="C99" s="20" t="s">
        <v>260</v>
      </c>
      <c r="D99" s="32" t="s">
        <v>633</v>
      </c>
      <c r="E99" s="52" t="s">
        <v>431</v>
      </c>
      <c r="F99" s="53">
        <v>43116</v>
      </c>
      <c r="G99" s="50">
        <v>57750000</v>
      </c>
      <c r="H99" s="32" t="s">
        <v>577</v>
      </c>
      <c r="I99" s="23"/>
      <c r="J99" s="23"/>
      <c r="K99" s="53">
        <v>43117</v>
      </c>
      <c r="L99" s="27">
        <v>43450</v>
      </c>
      <c r="M99" s="70" t="str">
        <f t="shared" si="1"/>
        <v>77%</v>
      </c>
      <c r="N99" s="69"/>
    </row>
    <row r="100" spans="1:14" ht="96" x14ac:dyDescent="0.25">
      <c r="A100" s="36" t="s">
        <v>80</v>
      </c>
      <c r="B100" s="21" t="s">
        <v>769</v>
      </c>
      <c r="C100" s="20" t="s">
        <v>261</v>
      </c>
      <c r="D100" s="32" t="s">
        <v>634</v>
      </c>
      <c r="E100" s="52" t="s">
        <v>1011</v>
      </c>
      <c r="F100" s="53">
        <v>43116</v>
      </c>
      <c r="G100" s="50">
        <v>38500000</v>
      </c>
      <c r="H100" s="32" t="s">
        <v>577</v>
      </c>
      <c r="I100" s="23"/>
      <c r="J100" s="23"/>
      <c r="K100" s="53">
        <v>43117</v>
      </c>
      <c r="L100" s="27">
        <v>43450</v>
      </c>
      <c r="M100" s="70" t="str">
        <f t="shared" si="1"/>
        <v>77%</v>
      </c>
      <c r="N100" s="69"/>
    </row>
    <row r="101" spans="1:14" ht="96" x14ac:dyDescent="0.25">
      <c r="A101" s="36" t="s">
        <v>81</v>
      </c>
      <c r="B101" s="20" t="s">
        <v>840</v>
      </c>
      <c r="C101" s="20" t="s">
        <v>262</v>
      </c>
      <c r="D101" s="32" t="s">
        <v>635</v>
      </c>
      <c r="E101" s="52" t="s">
        <v>432</v>
      </c>
      <c r="F101" s="53">
        <v>43116</v>
      </c>
      <c r="G101" s="50">
        <v>57750000</v>
      </c>
      <c r="H101" s="32" t="s">
        <v>579</v>
      </c>
      <c r="I101" s="23"/>
      <c r="J101" s="23"/>
      <c r="K101" s="53">
        <v>43118</v>
      </c>
      <c r="L101" s="27">
        <v>43421</v>
      </c>
      <c r="M101" s="70" t="str">
        <f t="shared" si="1"/>
        <v>84%</v>
      </c>
      <c r="N101" s="69"/>
    </row>
    <row r="102" spans="1:14" ht="72" x14ac:dyDescent="0.25">
      <c r="A102" s="36" t="s">
        <v>82</v>
      </c>
      <c r="B102" s="23" t="s">
        <v>854</v>
      </c>
      <c r="C102" s="20" t="s">
        <v>263</v>
      </c>
      <c r="D102" s="32" t="s">
        <v>636</v>
      </c>
      <c r="E102" s="52" t="s">
        <v>428</v>
      </c>
      <c r="F102" s="53">
        <v>43116</v>
      </c>
      <c r="G102" s="50">
        <v>19250000</v>
      </c>
      <c r="H102" s="32" t="s">
        <v>577</v>
      </c>
      <c r="I102" s="23"/>
      <c r="J102" s="23"/>
      <c r="K102" s="53">
        <v>43117</v>
      </c>
      <c r="L102" s="27">
        <v>43450</v>
      </c>
      <c r="M102" s="70" t="str">
        <f t="shared" si="1"/>
        <v>77%</v>
      </c>
      <c r="N102" s="69"/>
    </row>
    <row r="103" spans="1:14" ht="96" x14ac:dyDescent="0.25">
      <c r="A103" s="36" t="s">
        <v>83</v>
      </c>
      <c r="B103" s="21" t="s">
        <v>769</v>
      </c>
      <c r="C103" s="20" t="s">
        <v>264</v>
      </c>
      <c r="D103" s="32" t="s">
        <v>637</v>
      </c>
      <c r="E103" s="52" t="s">
        <v>433</v>
      </c>
      <c r="F103" s="53">
        <v>43116</v>
      </c>
      <c r="G103" s="50">
        <v>44000000</v>
      </c>
      <c r="H103" s="32" t="s">
        <v>577</v>
      </c>
      <c r="I103" s="23"/>
      <c r="J103" s="23"/>
      <c r="K103" s="53">
        <v>43117</v>
      </c>
      <c r="L103" s="27">
        <v>43450</v>
      </c>
      <c r="M103" s="70" t="str">
        <f t="shared" si="1"/>
        <v>77%</v>
      </c>
      <c r="N103" s="69"/>
    </row>
    <row r="104" spans="1:14" ht="96" x14ac:dyDescent="0.25">
      <c r="A104" s="36" t="s">
        <v>84</v>
      </c>
      <c r="B104" s="23" t="s">
        <v>854</v>
      </c>
      <c r="C104" s="20" t="s">
        <v>265</v>
      </c>
      <c r="D104" s="32" t="s">
        <v>638</v>
      </c>
      <c r="E104" s="47" t="s">
        <v>434</v>
      </c>
      <c r="F104" s="53">
        <v>43116</v>
      </c>
      <c r="G104" s="50">
        <v>30870000</v>
      </c>
      <c r="H104" s="20" t="s">
        <v>580</v>
      </c>
      <c r="I104" s="23"/>
      <c r="J104" s="23"/>
      <c r="K104" s="53">
        <v>43116</v>
      </c>
      <c r="L104" s="27">
        <v>43434</v>
      </c>
      <c r="M104" s="70" t="str">
        <f t="shared" si="1"/>
        <v>81%</v>
      </c>
      <c r="N104" s="69"/>
    </row>
    <row r="105" spans="1:14" ht="96" x14ac:dyDescent="0.25">
      <c r="A105" s="36" t="s">
        <v>85</v>
      </c>
      <c r="B105" s="20" t="s">
        <v>777</v>
      </c>
      <c r="C105" s="20" t="s">
        <v>266</v>
      </c>
      <c r="D105" s="32" t="s">
        <v>639</v>
      </c>
      <c r="E105" s="37" t="s">
        <v>435</v>
      </c>
      <c r="F105" s="53">
        <v>43116</v>
      </c>
      <c r="G105" s="50">
        <v>380000000</v>
      </c>
      <c r="H105" s="32" t="s">
        <v>581</v>
      </c>
      <c r="I105" s="23"/>
      <c r="J105" s="23"/>
      <c r="K105" s="53">
        <v>43117</v>
      </c>
      <c r="L105" s="27">
        <v>43389</v>
      </c>
      <c r="M105" s="70" t="str">
        <f t="shared" si="1"/>
        <v>94%</v>
      </c>
      <c r="N105" s="69"/>
    </row>
    <row r="106" spans="1:14" ht="72" x14ac:dyDescent="0.25">
      <c r="A106" s="36" t="s">
        <v>86</v>
      </c>
      <c r="B106" s="20" t="s">
        <v>840</v>
      </c>
      <c r="C106" s="20" t="s">
        <v>267</v>
      </c>
      <c r="D106" s="32" t="s">
        <v>640</v>
      </c>
      <c r="E106" s="37" t="s">
        <v>436</v>
      </c>
      <c r="F106" s="53">
        <v>43116</v>
      </c>
      <c r="G106" s="50">
        <v>27720000</v>
      </c>
      <c r="H106" s="32" t="s">
        <v>577</v>
      </c>
      <c r="I106" s="23"/>
      <c r="J106" s="23"/>
      <c r="K106" s="53">
        <v>43118</v>
      </c>
      <c r="L106" s="27">
        <v>43451</v>
      </c>
      <c r="M106" s="70" t="str">
        <f t="shared" si="1"/>
        <v>77%</v>
      </c>
      <c r="N106" s="69"/>
    </row>
    <row r="107" spans="1:14" ht="60" x14ac:dyDescent="0.25">
      <c r="A107" s="36" t="s">
        <v>87</v>
      </c>
      <c r="B107" s="20" t="s">
        <v>840</v>
      </c>
      <c r="C107" s="20" t="s">
        <v>268</v>
      </c>
      <c r="D107" s="32" t="s">
        <v>641</v>
      </c>
      <c r="E107" s="37" t="s">
        <v>437</v>
      </c>
      <c r="F107" s="53">
        <v>43117</v>
      </c>
      <c r="G107" s="50">
        <v>25200000</v>
      </c>
      <c r="H107" s="32" t="s">
        <v>579</v>
      </c>
      <c r="I107" s="23"/>
      <c r="J107" s="23"/>
      <c r="K107" s="53">
        <v>43118</v>
      </c>
      <c r="L107" s="27">
        <v>43421</v>
      </c>
      <c r="M107" s="70" t="str">
        <f t="shared" si="1"/>
        <v>84%</v>
      </c>
      <c r="N107" s="69"/>
    </row>
    <row r="108" spans="1:14" ht="60" x14ac:dyDescent="0.25">
      <c r="A108" s="36" t="s">
        <v>88</v>
      </c>
      <c r="B108" s="20" t="s">
        <v>840</v>
      </c>
      <c r="C108" s="20" t="s">
        <v>269</v>
      </c>
      <c r="D108" s="32" t="s">
        <v>642</v>
      </c>
      <c r="E108" s="37" t="s">
        <v>438</v>
      </c>
      <c r="F108" s="53">
        <v>43117</v>
      </c>
      <c r="G108" s="50">
        <v>28875000</v>
      </c>
      <c r="H108" s="32" t="s">
        <v>579</v>
      </c>
      <c r="I108" s="23"/>
      <c r="J108" s="23"/>
      <c r="K108" s="53">
        <v>43118</v>
      </c>
      <c r="L108" s="27">
        <v>43421</v>
      </c>
      <c r="M108" s="70" t="str">
        <f t="shared" si="1"/>
        <v>84%</v>
      </c>
      <c r="N108" s="69"/>
    </row>
    <row r="109" spans="1:14" ht="72" x14ac:dyDescent="0.25">
      <c r="A109" s="36" t="s">
        <v>89</v>
      </c>
      <c r="B109" s="23" t="s">
        <v>854</v>
      </c>
      <c r="C109" s="20" t="s">
        <v>270</v>
      </c>
      <c r="D109" s="32" t="s">
        <v>643</v>
      </c>
      <c r="E109" s="37" t="s">
        <v>428</v>
      </c>
      <c r="F109" s="53">
        <v>43117</v>
      </c>
      <c r="G109" s="50">
        <v>19250000</v>
      </c>
      <c r="H109" s="32" t="s">
        <v>577</v>
      </c>
      <c r="I109" s="23"/>
      <c r="J109" s="23"/>
      <c r="K109" s="53">
        <v>43117</v>
      </c>
      <c r="L109" s="27">
        <v>43450</v>
      </c>
      <c r="M109" s="70" t="str">
        <f t="shared" si="1"/>
        <v>77%</v>
      </c>
      <c r="N109" s="69"/>
    </row>
    <row r="110" spans="1:14" ht="72" x14ac:dyDescent="0.25">
      <c r="A110" s="36" t="s">
        <v>90</v>
      </c>
      <c r="B110" s="23" t="s">
        <v>854</v>
      </c>
      <c r="C110" s="20" t="s">
        <v>271</v>
      </c>
      <c r="D110" s="32" t="s">
        <v>644</v>
      </c>
      <c r="E110" s="37" t="s">
        <v>439</v>
      </c>
      <c r="F110" s="53">
        <v>43117</v>
      </c>
      <c r="G110" s="50">
        <v>26554000</v>
      </c>
      <c r="H110" s="32" t="s">
        <v>577</v>
      </c>
      <c r="I110" s="23"/>
      <c r="J110" s="23"/>
      <c r="K110" s="53">
        <v>43118</v>
      </c>
      <c r="L110" s="27">
        <v>43451</v>
      </c>
      <c r="M110" s="70" t="str">
        <f t="shared" si="1"/>
        <v>77%</v>
      </c>
      <c r="N110" s="69"/>
    </row>
    <row r="111" spans="1:14" ht="72" x14ac:dyDescent="0.25">
      <c r="A111" s="36" t="s">
        <v>91</v>
      </c>
      <c r="B111" s="23" t="s">
        <v>854</v>
      </c>
      <c r="C111" s="20" t="s">
        <v>272</v>
      </c>
      <c r="D111" s="32" t="s">
        <v>645</v>
      </c>
      <c r="E111" s="37" t="s">
        <v>440</v>
      </c>
      <c r="F111" s="53">
        <v>43117</v>
      </c>
      <c r="G111" s="50">
        <v>63000000</v>
      </c>
      <c r="H111" s="32" t="s">
        <v>577</v>
      </c>
      <c r="I111" s="23"/>
      <c r="J111" s="23"/>
      <c r="K111" s="53">
        <v>43118</v>
      </c>
      <c r="L111" s="27">
        <v>43421</v>
      </c>
      <c r="M111" s="70" t="str">
        <f t="shared" si="1"/>
        <v>84%</v>
      </c>
      <c r="N111" s="69"/>
    </row>
    <row r="112" spans="1:14" ht="120" x14ac:dyDescent="0.25">
      <c r="A112" s="36" t="s">
        <v>92</v>
      </c>
      <c r="B112" s="20" t="s">
        <v>840</v>
      </c>
      <c r="C112" s="20" t="s">
        <v>273</v>
      </c>
      <c r="D112" s="32" t="s">
        <v>646</v>
      </c>
      <c r="E112" s="37" t="s">
        <v>441</v>
      </c>
      <c r="F112" s="53">
        <v>43117</v>
      </c>
      <c r="G112" s="50">
        <v>28875000</v>
      </c>
      <c r="H112" s="32" t="s">
        <v>579</v>
      </c>
      <c r="I112" s="23"/>
      <c r="J112" s="23"/>
      <c r="K112" s="53">
        <v>43117</v>
      </c>
      <c r="L112" s="27">
        <v>43420</v>
      </c>
      <c r="M112" s="70" t="str">
        <f t="shared" si="1"/>
        <v>84%</v>
      </c>
      <c r="N112" s="69"/>
    </row>
    <row r="113" spans="1:14" ht="60" x14ac:dyDescent="0.25">
      <c r="A113" s="36" t="s">
        <v>93</v>
      </c>
      <c r="B113" s="20" t="s">
        <v>840</v>
      </c>
      <c r="C113" s="20" t="s">
        <v>274</v>
      </c>
      <c r="D113" s="32" t="s">
        <v>647</v>
      </c>
      <c r="E113" s="37" t="s">
        <v>442</v>
      </c>
      <c r="F113" s="53">
        <v>43117</v>
      </c>
      <c r="G113" s="50">
        <v>25200000</v>
      </c>
      <c r="H113" s="32" t="s">
        <v>579</v>
      </c>
      <c r="I113" s="23"/>
      <c r="J113" s="23"/>
      <c r="K113" s="53">
        <v>43118</v>
      </c>
      <c r="L113" s="27">
        <v>43421</v>
      </c>
      <c r="M113" s="70" t="str">
        <f t="shared" si="1"/>
        <v>84%</v>
      </c>
      <c r="N113" s="69"/>
    </row>
    <row r="114" spans="1:14" ht="84" x14ac:dyDescent="0.25">
      <c r="A114" s="36" t="s">
        <v>94</v>
      </c>
      <c r="B114" s="20" t="s">
        <v>840</v>
      </c>
      <c r="C114" s="20" t="s">
        <v>275</v>
      </c>
      <c r="D114" s="32" t="s">
        <v>648</v>
      </c>
      <c r="E114" s="47" t="s">
        <v>443</v>
      </c>
      <c r="F114" s="53">
        <v>43117</v>
      </c>
      <c r="G114" s="50">
        <v>19250000</v>
      </c>
      <c r="H114" s="32" t="s">
        <v>577</v>
      </c>
      <c r="I114" s="23"/>
      <c r="J114" s="23"/>
      <c r="K114" s="53">
        <v>43117</v>
      </c>
      <c r="L114" s="27">
        <v>43450</v>
      </c>
      <c r="M114" s="70" t="str">
        <f t="shared" si="1"/>
        <v>77%</v>
      </c>
      <c r="N114" s="69"/>
    </row>
    <row r="115" spans="1:14" ht="96" x14ac:dyDescent="0.25">
      <c r="A115" s="36" t="s">
        <v>95</v>
      </c>
      <c r="B115" s="20" t="s">
        <v>840</v>
      </c>
      <c r="C115" s="20" t="s">
        <v>276</v>
      </c>
      <c r="D115" s="32" t="s">
        <v>649</v>
      </c>
      <c r="E115" s="37" t="s">
        <v>444</v>
      </c>
      <c r="F115" s="53">
        <v>43117</v>
      </c>
      <c r="G115" s="50">
        <v>28875000</v>
      </c>
      <c r="H115" s="32" t="s">
        <v>579</v>
      </c>
      <c r="I115" s="23"/>
      <c r="J115" s="23"/>
      <c r="K115" s="53">
        <v>43118</v>
      </c>
      <c r="L115" s="27">
        <v>43421</v>
      </c>
      <c r="M115" s="70" t="str">
        <f t="shared" si="1"/>
        <v>84%</v>
      </c>
      <c r="N115" s="69"/>
    </row>
    <row r="116" spans="1:14" ht="72" x14ac:dyDescent="0.25">
      <c r="A116" s="36" t="s">
        <v>96</v>
      </c>
      <c r="B116" s="20" t="s">
        <v>840</v>
      </c>
      <c r="C116" s="20" t="s">
        <v>277</v>
      </c>
      <c r="D116" s="23" t="s">
        <v>650</v>
      </c>
      <c r="E116" s="37" t="s">
        <v>445</v>
      </c>
      <c r="F116" s="53">
        <v>43117</v>
      </c>
      <c r="G116" s="50">
        <v>25200000</v>
      </c>
      <c r="H116" s="32" t="s">
        <v>579</v>
      </c>
      <c r="I116" s="23"/>
      <c r="J116" s="23"/>
      <c r="K116" s="40">
        <v>43118</v>
      </c>
      <c r="L116" s="40">
        <v>43421</v>
      </c>
      <c r="M116" s="70" t="str">
        <f t="shared" si="1"/>
        <v>84%</v>
      </c>
      <c r="N116" s="69"/>
    </row>
    <row r="117" spans="1:14" ht="60" x14ac:dyDescent="0.25">
      <c r="A117" s="36" t="s">
        <v>97</v>
      </c>
      <c r="B117" s="20" t="s">
        <v>840</v>
      </c>
      <c r="C117" s="20" t="s">
        <v>278</v>
      </c>
      <c r="D117" s="32" t="s">
        <v>651</v>
      </c>
      <c r="E117" s="37" t="s">
        <v>446</v>
      </c>
      <c r="F117" s="53">
        <v>43118</v>
      </c>
      <c r="G117" s="50">
        <v>53550000</v>
      </c>
      <c r="H117" s="32" t="s">
        <v>579</v>
      </c>
      <c r="I117" s="23"/>
      <c r="J117" s="23"/>
      <c r="K117" s="53">
        <v>43119</v>
      </c>
      <c r="L117" s="27">
        <v>43422</v>
      </c>
      <c r="M117" s="70" t="str">
        <f t="shared" ref="M117:M180" si="2">IF((ROUND((($N$2-$K117)/(EDATE($L117,0)-$K117)*100),2))&gt;100,"100%",CONCATENATE((ROUND((($N$2-$K117)/(EDATE($L117,0)-$K117)*100),0)),"%"))</f>
        <v>84%</v>
      </c>
      <c r="N117" s="69"/>
    </row>
    <row r="118" spans="1:14" ht="48" x14ac:dyDescent="0.25">
      <c r="A118" s="36" t="s">
        <v>98</v>
      </c>
      <c r="B118" s="20" t="s">
        <v>840</v>
      </c>
      <c r="C118" s="20" t="s">
        <v>279</v>
      </c>
      <c r="D118" s="32" t="s">
        <v>652</v>
      </c>
      <c r="E118" s="37" t="s">
        <v>447</v>
      </c>
      <c r="F118" s="53">
        <v>43118</v>
      </c>
      <c r="G118" s="50">
        <v>26775000</v>
      </c>
      <c r="H118" s="32" t="s">
        <v>579</v>
      </c>
      <c r="I118" s="23"/>
      <c r="J118" s="23"/>
      <c r="K118" s="53">
        <v>43119</v>
      </c>
      <c r="L118" s="27">
        <v>43422</v>
      </c>
      <c r="M118" s="70" t="str">
        <f t="shared" si="2"/>
        <v>84%</v>
      </c>
      <c r="N118" s="69"/>
    </row>
    <row r="119" spans="1:14" ht="144" x14ac:dyDescent="0.25">
      <c r="A119" s="36" t="s">
        <v>99</v>
      </c>
      <c r="B119" s="20" t="s">
        <v>840</v>
      </c>
      <c r="C119" s="20" t="s">
        <v>280</v>
      </c>
      <c r="D119" s="32" t="s">
        <v>653</v>
      </c>
      <c r="E119" s="37" t="s">
        <v>448</v>
      </c>
      <c r="F119" s="53">
        <v>43118</v>
      </c>
      <c r="G119" s="50">
        <v>25200000</v>
      </c>
      <c r="H119" s="32" t="s">
        <v>579</v>
      </c>
      <c r="I119" s="23"/>
      <c r="J119" s="23"/>
      <c r="K119" s="53">
        <v>43119</v>
      </c>
      <c r="L119" s="27">
        <v>43422</v>
      </c>
      <c r="M119" s="70" t="str">
        <f t="shared" si="2"/>
        <v>84%</v>
      </c>
      <c r="N119" s="69"/>
    </row>
    <row r="120" spans="1:14" ht="72" x14ac:dyDescent="0.25">
      <c r="A120" s="36" t="s">
        <v>100</v>
      </c>
      <c r="B120" s="20" t="s">
        <v>840</v>
      </c>
      <c r="C120" s="20" t="s">
        <v>281</v>
      </c>
      <c r="D120" s="32" t="s">
        <v>654</v>
      </c>
      <c r="E120" s="37" t="s">
        <v>449</v>
      </c>
      <c r="F120" s="53">
        <v>43118</v>
      </c>
      <c r="G120" s="50">
        <v>15120000</v>
      </c>
      <c r="H120" s="32" t="s">
        <v>581</v>
      </c>
      <c r="I120" s="23"/>
      <c r="J120" s="23"/>
      <c r="K120" s="53">
        <v>43119</v>
      </c>
      <c r="L120" s="27">
        <v>43391</v>
      </c>
      <c r="M120" s="70" t="str">
        <f t="shared" si="2"/>
        <v>93%</v>
      </c>
      <c r="N120" s="69"/>
    </row>
    <row r="121" spans="1:14" ht="96" x14ac:dyDescent="0.25">
      <c r="A121" s="36" t="s">
        <v>101</v>
      </c>
      <c r="B121" s="20" t="s">
        <v>840</v>
      </c>
      <c r="C121" s="20" t="s">
        <v>282</v>
      </c>
      <c r="D121" s="32" t="s">
        <v>655</v>
      </c>
      <c r="E121" s="37" t="s">
        <v>450</v>
      </c>
      <c r="F121" s="53">
        <v>43118</v>
      </c>
      <c r="G121" s="50">
        <v>63525000</v>
      </c>
      <c r="H121" s="32" t="s">
        <v>577</v>
      </c>
      <c r="I121" s="23"/>
      <c r="J121" s="23"/>
      <c r="K121" s="53">
        <v>43119</v>
      </c>
      <c r="L121" s="27">
        <v>43452</v>
      </c>
      <c r="M121" s="70" t="str">
        <f t="shared" si="2"/>
        <v>76%</v>
      </c>
      <c r="N121" s="69"/>
    </row>
    <row r="122" spans="1:14" ht="48" x14ac:dyDescent="0.25">
      <c r="A122" s="36" t="s">
        <v>102</v>
      </c>
      <c r="B122" s="23" t="s">
        <v>828</v>
      </c>
      <c r="C122" s="20" t="s">
        <v>283</v>
      </c>
      <c r="D122" s="32" t="s">
        <v>656</v>
      </c>
      <c r="E122" s="37" t="s">
        <v>451</v>
      </c>
      <c r="F122" s="53">
        <v>43118</v>
      </c>
      <c r="G122" s="50">
        <v>97744097</v>
      </c>
      <c r="H122" s="32" t="s">
        <v>577</v>
      </c>
      <c r="I122" s="23"/>
      <c r="J122" s="23"/>
      <c r="K122" s="53">
        <v>43119</v>
      </c>
      <c r="L122" s="27">
        <v>43452</v>
      </c>
      <c r="M122" s="70" t="str">
        <f t="shared" si="2"/>
        <v>76%</v>
      </c>
      <c r="N122" s="69"/>
    </row>
    <row r="123" spans="1:14" ht="72" x14ac:dyDescent="0.25">
      <c r="A123" s="36" t="s">
        <v>103</v>
      </c>
      <c r="B123" s="20" t="s">
        <v>840</v>
      </c>
      <c r="C123" s="20" t="s">
        <v>284</v>
      </c>
      <c r="D123" s="32" t="s">
        <v>657</v>
      </c>
      <c r="E123" s="37" t="s">
        <v>452</v>
      </c>
      <c r="F123" s="53">
        <v>43118</v>
      </c>
      <c r="G123" s="50">
        <v>16800000</v>
      </c>
      <c r="H123" s="32" t="s">
        <v>579</v>
      </c>
      <c r="I123" s="23"/>
      <c r="J123" s="23"/>
      <c r="K123" s="53">
        <v>43119</v>
      </c>
      <c r="L123" s="27">
        <v>43422</v>
      </c>
      <c r="M123" s="70" t="str">
        <f t="shared" si="2"/>
        <v>84%</v>
      </c>
      <c r="N123" s="69"/>
    </row>
    <row r="124" spans="1:14" ht="72" x14ac:dyDescent="0.25">
      <c r="A124" s="36" t="s">
        <v>104</v>
      </c>
      <c r="B124" s="20" t="s">
        <v>840</v>
      </c>
      <c r="C124" s="20" t="s">
        <v>285</v>
      </c>
      <c r="D124" s="32" t="s">
        <v>658</v>
      </c>
      <c r="E124" s="37" t="s">
        <v>453</v>
      </c>
      <c r="F124" s="53">
        <v>43119</v>
      </c>
      <c r="G124" s="50">
        <v>57750000</v>
      </c>
      <c r="H124" s="32" t="s">
        <v>579</v>
      </c>
      <c r="I124" s="23"/>
      <c r="J124" s="23"/>
      <c r="K124" s="53">
        <v>43122</v>
      </c>
      <c r="L124" s="27">
        <v>43425</v>
      </c>
      <c r="M124" s="70" t="str">
        <f t="shared" si="2"/>
        <v>83%</v>
      </c>
      <c r="N124" s="69"/>
    </row>
    <row r="125" spans="1:14" ht="60" x14ac:dyDescent="0.25">
      <c r="A125" s="36" t="s">
        <v>105</v>
      </c>
      <c r="B125" s="20" t="s">
        <v>840</v>
      </c>
      <c r="C125" s="20" t="s">
        <v>286</v>
      </c>
      <c r="D125" s="32" t="s">
        <v>659</v>
      </c>
      <c r="E125" s="37" t="s">
        <v>454</v>
      </c>
      <c r="F125" s="53">
        <v>43119</v>
      </c>
      <c r="G125" s="50">
        <v>28875000</v>
      </c>
      <c r="H125" s="32" t="s">
        <v>579</v>
      </c>
      <c r="I125" s="23"/>
      <c r="J125" s="23"/>
      <c r="K125" s="53">
        <v>43122</v>
      </c>
      <c r="L125" s="27">
        <v>43425</v>
      </c>
      <c r="M125" s="70" t="str">
        <f t="shared" si="2"/>
        <v>83%</v>
      </c>
      <c r="N125" s="69"/>
    </row>
    <row r="126" spans="1:14" ht="48" x14ac:dyDescent="0.25">
      <c r="A126" s="36" t="s">
        <v>106</v>
      </c>
      <c r="B126" s="23" t="s">
        <v>854</v>
      </c>
      <c r="C126" s="20" t="s">
        <v>287</v>
      </c>
      <c r="D126" s="32" t="s">
        <v>660</v>
      </c>
      <c r="E126" s="37" t="s">
        <v>455</v>
      </c>
      <c r="F126" s="53">
        <v>43119</v>
      </c>
      <c r="G126" s="50">
        <v>17300000</v>
      </c>
      <c r="H126" s="32" t="s">
        <v>582</v>
      </c>
      <c r="I126" s="23"/>
      <c r="J126" s="23"/>
      <c r="K126" s="53">
        <v>43132</v>
      </c>
      <c r="L126" s="27">
        <v>43449</v>
      </c>
      <c r="M126" s="70" t="str">
        <f t="shared" si="2"/>
        <v>76%</v>
      </c>
      <c r="N126" s="69"/>
    </row>
    <row r="127" spans="1:14" ht="96" x14ac:dyDescent="0.25">
      <c r="A127" s="36" t="s">
        <v>107</v>
      </c>
      <c r="B127" s="20" t="s">
        <v>840</v>
      </c>
      <c r="C127" s="20" t="s">
        <v>288</v>
      </c>
      <c r="D127" s="32" t="s">
        <v>661</v>
      </c>
      <c r="E127" s="37" t="s">
        <v>456</v>
      </c>
      <c r="F127" s="53">
        <v>43119</v>
      </c>
      <c r="G127" s="50">
        <v>26775000</v>
      </c>
      <c r="H127" s="32" t="s">
        <v>579</v>
      </c>
      <c r="I127" s="23"/>
      <c r="J127" s="23"/>
      <c r="K127" s="53">
        <v>43122</v>
      </c>
      <c r="L127" s="27">
        <v>43425</v>
      </c>
      <c r="M127" s="70" t="str">
        <f t="shared" si="2"/>
        <v>83%</v>
      </c>
      <c r="N127" s="69"/>
    </row>
    <row r="128" spans="1:14" ht="96" x14ac:dyDescent="0.25">
      <c r="A128" s="36" t="s">
        <v>108</v>
      </c>
      <c r="B128" s="21" t="s">
        <v>762</v>
      </c>
      <c r="C128" s="20" t="s">
        <v>289</v>
      </c>
      <c r="D128" s="32" t="s">
        <v>662</v>
      </c>
      <c r="E128" s="37" t="s">
        <v>457</v>
      </c>
      <c r="F128" s="53">
        <v>43119</v>
      </c>
      <c r="G128" s="50">
        <v>2627732534</v>
      </c>
      <c r="H128" s="32" t="s">
        <v>581</v>
      </c>
      <c r="I128" s="23"/>
      <c r="J128" s="23"/>
      <c r="K128" s="53">
        <v>43122</v>
      </c>
      <c r="L128" s="27">
        <v>43394</v>
      </c>
      <c r="M128" s="70" t="str">
        <f t="shared" si="2"/>
        <v>92%</v>
      </c>
      <c r="N128" s="69"/>
    </row>
    <row r="129" spans="1:14" ht="96" x14ac:dyDescent="0.25">
      <c r="A129" s="36" t="s">
        <v>109</v>
      </c>
      <c r="B129" s="20" t="s">
        <v>840</v>
      </c>
      <c r="C129" s="20" t="s">
        <v>290</v>
      </c>
      <c r="D129" s="32" t="s">
        <v>663</v>
      </c>
      <c r="E129" s="37" t="s">
        <v>458</v>
      </c>
      <c r="F129" s="53">
        <v>43119</v>
      </c>
      <c r="G129" s="50">
        <v>28875000</v>
      </c>
      <c r="H129" s="32" t="s">
        <v>579</v>
      </c>
      <c r="I129" s="23"/>
      <c r="J129" s="23"/>
      <c r="K129" s="53">
        <v>43122</v>
      </c>
      <c r="L129" s="27">
        <v>43425</v>
      </c>
      <c r="M129" s="70" t="str">
        <f t="shared" si="2"/>
        <v>83%</v>
      </c>
      <c r="N129" s="69"/>
    </row>
    <row r="130" spans="1:14" ht="72" x14ac:dyDescent="0.25">
      <c r="A130" s="36" t="s">
        <v>110</v>
      </c>
      <c r="B130" s="20" t="s">
        <v>840</v>
      </c>
      <c r="C130" s="20" t="s">
        <v>291</v>
      </c>
      <c r="D130" s="32" t="s">
        <v>664</v>
      </c>
      <c r="E130" s="37" t="s">
        <v>459</v>
      </c>
      <c r="F130" s="53">
        <v>43119</v>
      </c>
      <c r="G130" s="50">
        <v>16800000</v>
      </c>
      <c r="H130" s="32" t="s">
        <v>579</v>
      </c>
      <c r="I130" s="23"/>
      <c r="J130" s="23"/>
      <c r="K130" s="53">
        <v>43122</v>
      </c>
      <c r="L130" s="27">
        <v>43425</v>
      </c>
      <c r="M130" s="70" t="str">
        <f t="shared" si="2"/>
        <v>83%</v>
      </c>
      <c r="N130" s="69"/>
    </row>
    <row r="131" spans="1:14" ht="72" x14ac:dyDescent="0.25">
      <c r="A131" s="36" t="s">
        <v>111</v>
      </c>
      <c r="B131" s="20" t="s">
        <v>840</v>
      </c>
      <c r="C131" s="20" t="s">
        <v>292</v>
      </c>
      <c r="D131" s="32" t="s">
        <v>665</v>
      </c>
      <c r="E131" s="37" t="s">
        <v>460</v>
      </c>
      <c r="F131" s="53">
        <v>43119</v>
      </c>
      <c r="G131" s="50">
        <v>26775000</v>
      </c>
      <c r="H131" s="32" t="s">
        <v>579</v>
      </c>
      <c r="I131" s="23"/>
      <c r="J131" s="23"/>
      <c r="K131" s="53">
        <v>43123</v>
      </c>
      <c r="L131" s="27">
        <v>43426</v>
      </c>
      <c r="M131" s="70" t="str">
        <f t="shared" si="2"/>
        <v>83%</v>
      </c>
      <c r="N131" s="69"/>
    </row>
    <row r="132" spans="1:14" ht="60" x14ac:dyDescent="0.25">
      <c r="A132" s="36" t="s">
        <v>112</v>
      </c>
      <c r="B132" s="20" t="s">
        <v>840</v>
      </c>
      <c r="C132" s="20" t="s">
        <v>293</v>
      </c>
      <c r="D132" s="32" t="s">
        <v>666</v>
      </c>
      <c r="E132" s="37" t="s">
        <v>461</v>
      </c>
      <c r="F132" s="53">
        <v>43119</v>
      </c>
      <c r="G132" s="50">
        <v>18900000</v>
      </c>
      <c r="H132" s="32" t="s">
        <v>581</v>
      </c>
      <c r="I132" s="23"/>
      <c r="J132" s="23"/>
      <c r="K132" s="53">
        <v>43125</v>
      </c>
      <c r="L132" s="27">
        <v>43397</v>
      </c>
      <c r="M132" s="70" t="str">
        <f t="shared" si="2"/>
        <v>91%</v>
      </c>
      <c r="N132" s="69"/>
    </row>
    <row r="133" spans="1:14" ht="96" x14ac:dyDescent="0.25">
      <c r="A133" s="36" t="s">
        <v>113</v>
      </c>
      <c r="B133" s="21" t="s">
        <v>848</v>
      </c>
      <c r="C133" s="20" t="s">
        <v>294</v>
      </c>
      <c r="D133" s="32" t="s">
        <v>667</v>
      </c>
      <c r="E133" s="37" t="s">
        <v>462</v>
      </c>
      <c r="F133" s="53">
        <v>43119</v>
      </c>
      <c r="G133" s="50">
        <v>240000000</v>
      </c>
      <c r="H133" s="32" t="s">
        <v>579</v>
      </c>
      <c r="I133" s="23"/>
      <c r="J133" s="23"/>
      <c r="K133" s="53">
        <v>43132</v>
      </c>
      <c r="L133" s="27">
        <v>43434</v>
      </c>
      <c r="M133" s="70" t="str">
        <f t="shared" si="2"/>
        <v>80%</v>
      </c>
      <c r="N133" s="69"/>
    </row>
    <row r="134" spans="1:14" ht="72" x14ac:dyDescent="0.25">
      <c r="A134" s="36" t="s">
        <v>114</v>
      </c>
      <c r="B134" s="20" t="s">
        <v>840</v>
      </c>
      <c r="C134" s="20" t="s">
        <v>295</v>
      </c>
      <c r="D134" s="32" t="s">
        <v>668</v>
      </c>
      <c r="E134" s="37" t="s">
        <v>463</v>
      </c>
      <c r="F134" s="53">
        <v>43119</v>
      </c>
      <c r="G134" s="50">
        <v>36980000</v>
      </c>
      <c r="H134" s="32" t="s">
        <v>577</v>
      </c>
      <c r="I134" s="23"/>
      <c r="J134" s="23"/>
      <c r="K134" s="53">
        <v>43122</v>
      </c>
      <c r="L134" s="27">
        <v>43455</v>
      </c>
      <c r="M134" s="70" t="str">
        <f t="shared" si="2"/>
        <v>75%</v>
      </c>
      <c r="N134" s="69"/>
    </row>
    <row r="135" spans="1:14" ht="84" x14ac:dyDescent="0.25">
      <c r="A135" s="36" t="s">
        <v>115</v>
      </c>
      <c r="B135" s="21" t="s">
        <v>848</v>
      </c>
      <c r="C135" s="20" t="s">
        <v>296</v>
      </c>
      <c r="D135" s="32" t="s">
        <v>669</v>
      </c>
      <c r="E135" s="37" t="s">
        <v>464</v>
      </c>
      <c r="F135" s="53">
        <v>43122</v>
      </c>
      <c r="G135" s="50">
        <v>259574700</v>
      </c>
      <c r="H135" s="32" t="s">
        <v>577</v>
      </c>
      <c r="I135" s="23"/>
      <c r="J135" s="23"/>
      <c r="K135" s="53">
        <v>43122</v>
      </c>
      <c r="L135" s="27">
        <v>43455</v>
      </c>
      <c r="M135" s="70" t="str">
        <f t="shared" si="2"/>
        <v>75%</v>
      </c>
      <c r="N135" s="69"/>
    </row>
    <row r="136" spans="1:14" ht="96" x14ac:dyDescent="0.25">
      <c r="A136" s="36" t="s">
        <v>116</v>
      </c>
      <c r="B136" s="20" t="s">
        <v>840</v>
      </c>
      <c r="C136" s="20" t="s">
        <v>297</v>
      </c>
      <c r="D136" s="32" t="s">
        <v>670</v>
      </c>
      <c r="E136" s="37" t="s">
        <v>465</v>
      </c>
      <c r="F136" s="53">
        <v>43122</v>
      </c>
      <c r="G136" s="50">
        <v>25200000</v>
      </c>
      <c r="H136" s="32" t="s">
        <v>579</v>
      </c>
      <c r="I136" s="23"/>
      <c r="J136" s="23"/>
      <c r="K136" s="53">
        <v>43123</v>
      </c>
      <c r="L136" s="27">
        <v>43426</v>
      </c>
      <c r="M136" s="70" t="str">
        <f t="shared" si="2"/>
        <v>83%</v>
      </c>
      <c r="N136" s="69"/>
    </row>
    <row r="137" spans="1:14" s="72" customFormat="1" ht="96" x14ac:dyDescent="0.25">
      <c r="A137" s="36" t="s">
        <v>117</v>
      </c>
      <c r="B137" s="20" t="s">
        <v>840</v>
      </c>
      <c r="C137" s="20" t="s">
        <v>298</v>
      </c>
      <c r="D137" s="32" t="s">
        <v>671</v>
      </c>
      <c r="E137" s="37" t="s">
        <v>466</v>
      </c>
      <c r="F137" s="53">
        <v>43122</v>
      </c>
      <c r="G137" s="50">
        <v>12600000</v>
      </c>
      <c r="H137" s="32" t="s">
        <v>573</v>
      </c>
      <c r="I137" s="21" t="s">
        <v>1400</v>
      </c>
      <c r="J137" s="23"/>
      <c r="K137" s="53">
        <v>43123</v>
      </c>
      <c r="L137" s="27">
        <v>43454</v>
      </c>
      <c r="M137" s="70" t="str">
        <f t="shared" si="2"/>
        <v>76%</v>
      </c>
      <c r="N137" s="61"/>
    </row>
    <row r="138" spans="1:14" ht="60" x14ac:dyDescent="0.25">
      <c r="A138" s="36" t="s">
        <v>118</v>
      </c>
      <c r="B138" s="21" t="s">
        <v>886</v>
      </c>
      <c r="C138" s="20" t="s">
        <v>299</v>
      </c>
      <c r="D138" s="23" t="s">
        <v>672</v>
      </c>
      <c r="E138" s="37" t="s">
        <v>467</v>
      </c>
      <c r="F138" s="53">
        <v>43122</v>
      </c>
      <c r="G138" s="50">
        <v>1373260000</v>
      </c>
      <c r="H138" s="32" t="s">
        <v>583</v>
      </c>
      <c r="I138" s="23"/>
      <c r="J138" s="23"/>
      <c r="K138" s="40">
        <v>43122</v>
      </c>
      <c r="L138" s="40">
        <v>43465</v>
      </c>
      <c r="M138" s="70" t="str">
        <f t="shared" si="2"/>
        <v>73%</v>
      </c>
      <c r="N138" s="69"/>
    </row>
    <row r="139" spans="1:14" ht="72" x14ac:dyDescent="0.25">
      <c r="A139" s="36" t="s">
        <v>119</v>
      </c>
      <c r="B139" s="21" t="s">
        <v>848</v>
      </c>
      <c r="C139" s="20" t="s">
        <v>300</v>
      </c>
      <c r="D139" s="32" t="s">
        <v>673</v>
      </c>
      <c r="E139" s="37" t="s">
        <v>468</v>
      </c>
      <c r="F139" s="53">
        <v>43122</v>
      </c>
      <c r="G139" s="50">
        <v>365750000</v>
      </c>
      <c r="H139" s="32" t="s">
        <v>579</v>
      </c>
      <c r="I139" s="23"/>
      <c r="J139" s="23"/>
      <c r="K139" s="53">
        <v>43123</v>
      </c>
      <c r="L139" s="40">
        <v>43465</v>
      </c>
      <c r="M139" s="70" t="str">
        <f t="shared" si="2"/>
        <v>73%</v>
      </c>
      <c r="N139" s="69"/>
    </row>
    <row r="140" spans="1:14" ht="48" x14ac:dyDescent="0.25">
      <c r="A140" s="36" t="s">
        <v>120</v>
      </c>
      <c r="B140" s="21" t="s">
        <v>950</v>
      </c>
      <c r="C140" s="20" t="s">
        <v>301</v>
      </c>
      <c r="D140" s="32" t="s">
        <v>674</v>
      </c>
      <c r="E140" s="37" t="s">
        <v>469</v>
      </c>
      <c r="F140" s="53">
        <v>43123</v>
      </c>
      <c r="G140" s="50">
        <v>248000000</v>
      </c>
      <c r="H140" s="32" t="s">
        <v>577</v>
      </c>
      <c r="I140" s="23"/>
      <c r="J140" s="23"/>
      <c r="K140" s="53">
        <v>43124</v>
      </c>
      <c r="L140" s="27">
        <v>43457</v>
      </c>
      <c r="M140" s="70" t="str">
        <f t="shared" si="2"/>
        <v>75%</v>
      </c>
      <c r="N140" s="69"/>
    </row>
    <row r="141" spans="1:14" ht="108" x14ac:dyDescent="0.25">
      <c r="A141" s="36" t="s">
        <v>121</v>
      </c>
      <c r="B141" s="21" t="s">
        <v>854</v>
      </c>
      <c r="C141" s="20" t="s">
        <v>289</v>
      </c>
      <c r="D141" s="32" t="s">
        <v>662</v>
      </c>
      <c r="E141" s="37" t="s">
        <v>470</v>
      </c>
      <c r="F141" s="53">
        <v>43123</v>
      </c>
      <c r="G141" s="50">
        <v>210000000</v>
      </c>
      <c r="H141" s="32" t="s">
        <v>584</v>
      </c>
      <c r="I141" s="23"/>
      <c r="J141" s="23"/>
      <c r="K141" s="53">
        <v>43132</v>
      </c>
      <c r="L141" s="27">
        <v>43449</v>
      </c>
      <c r="M141" s="70" t="str">
        <f t="shared" si="2"/>
        <v>76%</v>
      </c>
      <c r="N141" s="69"/>
    </row>
    <row r="142" spans="1:14" ht="120" x14ac:dyDescent="0.25">
      <c r="A142" s="36" t="s">
        <v>122</v>
      </c>
      <c r="B142" s="21" t="s">
        <v>848</v>
      </c>
      <c r="C142" s="20" t="s">
        <v>302</v>
      </c>
      <c r="D142" s="32" t="s">
        <v>675</v>
      </c>
      <c r="E142" s="37" t="s">
        <v>471</v>
      </c>
      <c r="F142" s="53">
        <v>43123</v>
      </c>
      <c r="G142" s="50">
        <v>345600000</v>
      </c>
      <c r="H142" s="32" t="s">
        <v>579</v>
      </c>
      <c r="I142" s="23"/>
      <c r="J142" s="23"/>
      <c r="K142" s="53">
        <v>43125</v>
      </c>
      <c r="L142" s="27">
        <v>43428</v>
      </c>
      <c r="M142" s="70" t="str">
        <f t="shared" si="2"/>
        <v>82%</v>
      </c>
      <c r="N142" s="69"/>
    </row>
    <row r="143" spans="1:14" ht="48" x14ac:dyDescent="0.25">
      <c r="A143" s="36" t="s">
        <v>123</v>
      </c>
      <c r="B143" s="21" t="s">
        <v>848</v>
      </c>
      <c r="C143" s="20" t="s">
        <v>303</v>
      </c>
      <c r="D143" s="32" t="s">
        <v>675</v>
      </c>
      <c r="E143" s="37" t="s">
        <v>472</v>
      </c>
      <c r="F143" s="53">
        <v>43123</v>
      </c>
      <c r="G143" s="50">
        <v>220000000</v>
      </c>
      <c r="H143" s="32" t="s">
        <v>577</v>
      </c>
      <c r="I143" s="23"/>
      <c r="J143" s="23"/>
      <c r="K143" s="53">
        <v>43132</v>
      </c>
      <c r="L143" s="27">
        <v>43465</v>
      </c>
      <c r="M143" s="70" t="str">
        <f t="shared" si="2"/>
        <v>72%</v>
      </c>
      <c r="N143" s="69"/>
    </row>
    <row r="144" spans="1:14" s="72" customFormat="1" ht="156" x14ac:dyDescent="0.25">
      <c r="A144" s="36" t="s">
        <v>124</v>
      </c>
      <c r="B144" s="23" t="s">
        <v>1007</v>
      </c>
      <c r="C144" s="20" t="s">
        <v>304</v>
      </c>
      <c r="D144" s="32" t="s">
        <v>676</v>
      </c>
      <c r="E144" s="37" t="s">
        <v>473</v>
      </c>
      <c r="F144" s="53">
        <v>43123</v>
      </c>
      <c r="G144" s="50">
        <v>535500000</v>
      </c>
      <c r="H144" s="32" t="s">
        <v>573</v>
      </c>
      <c r="I144" s="21" t="s">
        <v>1395</v>
      </c>
      <c r="J144" s="23"/>
      <c r="K144" s="53">
        <v>43124</v>
      </c>
      <c r="L144" s="27">
        <v>43457</v>
      </c>
      <c r="M144" s="70" t="str">
        <f t="shared" si="2"/>
        <v>75%</v>
      </c>
      <c r="N144" s="61"/>
    </row>
    <row r="145" spans="1:14" ht="72" x14ac:dyDescent="0.25">
      <c r="A145" s="36" t="s">
        <v>125</v>
      </c>
      <c r="B145" s="23" t="s">
        <v>854</v>
      </c>
      <c r="C145" s="20" t="s">
        <v>305</v>
      </c>
      <c r="D145" s="32" t="s">
        <v>677</v>
      </c>
      <c r="E145" s="37" t="s">
        <v>474</v>
      </c>
      <c r="F145" s="53">
        <v>43123</v>
      </c>
      <c r="G145" s="50">
        <v>90000000</v>
      </c>
      <c r="H145" s="32" t="s">
        <v>579</v>
      </c>
      <c r="I145" s="23"/>
      <c r="J145" s="23"/>
      <c r="K145" s="53">
        <v>43132</v>
      </c>
      <c r="L145" s="27">
        <v>43434</v>
      </c>
      <c r="M145" s="70" t="str">
        <f t="shared" si="2"/>
        <v>80%</v>
      </c>
      <c r="N145" s="69"/>
    </row>
    <row r="146" spans="1:14" ht="72" x14ac:dyDescent="0.25">
      <c r="A146" s="36" t="s">
        <v>126</v>
      </c>
      <c r="B146" s="21" t="s">
        <v>854</v>
      </c>
      <c r="C146" s="20" t="s">
        <v>306</v>
      </c>
      <c r="D146" s="32" t="s">
        <v>678</v>
      </c>
      <c r="E146" s="37" t="s">
        <v>475</v>
      </c>
      <c r="F146" s="53">
        <v>43123</v>
      </c>
      <c r="G146" s="50">
        <v>17300000</v>
      </c>
      <c r="H146" s="32" t="s">
        <v>584</v>
      </c>
      <c r="I146" s="23"/>
      <c r="J146" s="23"/>
      <c r="K146" s="53">
        <v>43132</v>
      </c>
      <c r="L146" s="27">
        <v>43449</v>
      </c>
      <c r="M146" s="70" t="str">
        <f t="shared" si="2"/>
        <v>76%</v>
      </c>
      <c r="N146" s="69"/>
    </row>
    <row r="147" spans="1:14" ht="132" x14ac:dyDescent="0.25">
      <c r="A147" s="36" t="s">
        <v>127</v>
      </c>
      <c r="B147" s="20" t="s">
        <v>840</v>
      </c>
      <c r="C147" s="20" t="s">
        <v>307</v>
      </c>
      <c r="D147" s="32" t="s">
        <v>679</v>
      </c>
      <c r="E147" s="37" t="s">
        <v>476</v>
      </c>
      <c r="F147" s="53">
        <v>43124</v>
      </c>
      <c r="G147" s="50">
        <v>28875000</v>
      </c>
      <c r="H147" s="32" t="s">
        <v>579</v>
      </c>
      <c r="I147" s="23"/>
      <c r="J147" s="23"/>
      <c r="K147" s="53">
        <v>43125</v>
      </c>
      <c r="L147" s="27">
        <v>43428</v>
      </c>
      <c r="M147" s="70" t="str">
        <f t="shared" si="2"/>
        <v>82%</v>
      </c>
      <c r="N147" s="69"/>
    </row>
    <row r="148" spans="1:14" ht="144" x14ac:dyDescent="0.25">
      <c r="A148" s="36" t="s">
        <v>128</v>
      </c>
      <c r="B148" s="20" t="s">
        <v>840</v>
      </c>
      <c r="C148" s="20" t="s">
        <v>308</v>
      </c>
      <c r="D148" s="32" t="s">
        <v>680</v>
      </c>
      <c r="E148" s="37" t="s">
        <v>477</v>
      </c>
      <c r="F148" s="53">
        <v>43124</v>
      </c>
      <c r="G148" s="50">
        <v>25200000</v>
      </c>
      <c r="H148" s="32" t="s">
        <v>579</v>
      </c>
      <c r="I148" s="23"/>
      <c r="J148" s="23"/>
      <c r="K148" s="53">
        <v>43125</v>
      </c>
      <c r="L148" s="27">
        <v>43428</v>
      </c>
      <c r="M148" s="70" t="str">
        <f t="shared" si="2"/>
        <v>82%</v>
      </c>
      <c r="N148" s="69"/>
    </row>
    <row r="149" spans="1:14" ht="60" x14ac:dyDescent="0.25">
      <c r="A149" s="36" t="s">
        <v>129</v>
      </c>
      <c r="B149" s="21" t="s">
        <v>886</v>
      </c>
      <c r="C149" s="20" t="s">
        <v>309</v>
      </c>
      <c r="D149" s="23" t="s">
        <v>681</v>
      </c>
      <c r="E149" s="37" t="s">
        <v>478</v>
      </c>
      <c r="F149" s="53">
        <v>43124</v>
      </c>
      <c r="G149" s="50">
        <v>240000000</v>
      </c>
      <c r="H149" s="32" t="s">
        <v>577</v>
      </c>
      <c r="I149" s="23"/>
      <c r="J149" s="23"/>
      <c r="K149" s="40">
        <v>43124</v>
      </c>
      <c r="L149" s="40">
        <v>43457</v>
      </c>
      <c r="M149" s="70" t="str">
        <f t="shared" si="2"/>
        <v>75%</v>
      </c>
      <c r="N149" s="69"/>
    </row>
    <row r="150" spans="1:14" ht="120" x14ac:dyDescent="0.25">
      <c r="A150" s="36" t="s">
        <v>130</v>
      </c>
      <c r="B150" s="21" t="s">
        <v>886</v>
      </c>
      <c r="C150" s="20" t="s">
        <v>310</v>
      </c>
      <c r="D150" s="23" t="s">
        <v>682</v>
      </c>
      <c r="E150" s="37" t="s">
        <v>479</v>
      </c>
      <c r="F150" s="53">
        <v>43124</v>
      </c>
      <c r="G150" s="50">
        <v>1009997863</v>
      </c>
      <c r="H150" s="32" t="s">
        <v>577</v>
      </c>
      <c r="I150" s="23"/>
      <c r="J150" s="23"/>
      <c r="K150" s="40">
        <v>43124</v>
      </c>
      <c r="L150" s="40">
        <v>43457</v>
      </c>
      <c r="M150" s="70" t="str">
        <f t="shared" si="2"/>
        <v>75%</v>
      </c>
      <c r="N150" s="69"/>
    </row>
    <row r="151" spans="1:14" ht="60" x14ac:dyDescent="0.25">
      <c r="A151" s="36" t="s">
        <v>131</v>
      </c>
      <c r="B151" s="21" t="s">
        <v>886</v>
      </c>
      <c r="C151" s="20" t="s">
        <v>311</v>
      </c>
      <c r="D151" s="32" t="s">
        <v>683</v>
      </c>
      <c r="E151" s="37" t="s">
        <v>480</v>
      </c>
      <c r="F151" s="53">
        <v>43124</v>
      </c>
      <c r="G151" s="50">
        <v>370000000</v>
      </c>
      <c r="H151" s="32" t="s">
        <v>577</v>
      </c>
      <c r="I151" s="23"/>
      <c r="J151" s="23"/>
      <c r="K151" s="53">
        <v>43124</v>
      </c>
      <c r="L151" s="27">
        <v>43457</v>
      </c>
      <c r="M151" s="70" t="str">
        <f t="shared" si="2"/>
        <v>75%</v>
      </c>
      <c r="N151" s="69"/>
    </row>
    <row r="152" spans="1:14" ht="84" x14ac:dyDescent="0.25">
      <c r="A152" s="36" t="s">
        <v>132</v>
      </c>
      <c r="B152" s="21" t="s">
        <v>848</v>
      </c>
      <c r="C152" s="20" t="s">
        <v>312</v>
      </c>
      <c r="D152" s="32" t="s">
        <v>684</v>
      </c>
      <c r="E152" s="37" t="s">
        <v>481</v>
      </c>
      <c r="F152" s="53">
        <v>43124</v>
      </c>
      <c r="G152" s="50">
        <v>280000000</v>
      </c>
      <c r="H152" s="32" t="s">
        <v>579</v>
      </c>
      <c r="I152" s="23"/>
      <c r="J152" s="23"/>
      <c r="K152" s="53">
        <v>43132</v>
      </c>
      <c r="L152" s="27">
        <v>43434</v>
      </c>
      <c r="M152" s="70" t="str">
        <f t="shared" si="2"/>
        <v>80%</v>
      </c>
      <c r="N152" s="69"/>
    </row>
    <row r="153" spans="1:14" ht="108" x14ac:dyDescent="0.25">
      <c r="A153" s="36" t="s">
        <v>133</v>
      </c>
      <c r="B153" s="21" t="s">
        <v>1007</v>
      </c>
      <c r="C153" s="20" t="s">
        <v>313</v>
      </c>
      <c r="D153" s="32" t="s">
        <v>685</v>
      </c>
      <c r="E153" s="37" t="s">
        <v>482</v>
      </c>
      <c r="F153" s="53">
        <v>43124</v>
      </c>
      <c r="G153" s="50">
        <v>34815000</v>
      </c>
      <c r="H153" s="32" t="s">
        <v>584</v>
      </c>
      <c r="I153" s="23"/>
      <c r="J153" s="23"/>
      <c r="K153" s="53">
        <v>43125</v>
      </c>
      <c r="L153" s="27">
        <v>43443</v>
      </c>
      <c r="M153" s="70" t="str">
        <f t="shared" si="2"/>
        <v>78%</v>
      </c>
      <c r="N153" s="69"/>
    </row>
    <row r="154" spans="1:14" ht="72" x14ac:dyDescent="0.25">
      <c r="A154" s="36" t="s">
        <v>134</v>
      </c>
      <c r="B154" s="21" t="s">
        <v>854</v>
      </c>
      <c r="C154" s="20" t="s">
        <v>314</v>
      </c>
      <c r="D154" s="32" t="s">
        <v>686</v>
      </c>
      <c r="E154" s="37" t="s">
        <v>475</v>
      </c>
      <c r="F154" s="53">
        <v>43124</v>
      </c>
      <c r="G154" s="50">
        <v>17300000</v>
      </c>
      <c r="H154" s="20" t="s">
        <v>585</v>
      </c>
      <c r="I154" s="23"/>
      <c r="J154" s="23"/>
      <c r="K154" s="53">
        <v>43132</v>
      </c>
      <c r="L154" s="27">
        <v>43449</v>
      </c>
      <c r="M154" s="70" t="str">
        <f t="shared" si="2"/>
        <v>76%</v>
      </c>
      <c r="N154" s="69"/>
    </row>
    <row r="155" spans="1:14" ht="156" x14ac:dyDescent="0.25">
      <c r="A155" s="36" t="s">
        <v>135</v>
      </c>
      <c r="B155" s="21" t="s">
        <v>854</v>
      </c>
      <c r="C155" s="20" t="s">
        <v>315</v>
      </c>
      <c r="D155" s="32" t="s">
        <v>687</v>
      </c>
      <c r="E155" s="37" t="s">
        <v>483</v>
      </c>
      <c r="F155" s="53">
        <v>43124</v>
      </c>
      <c r="G155" s="50">
        <v>50000000</v>
      </c>
      <c r="H155" s="32" t="s">
        <v>573</v>
      </c>
      <c r="I155" s="23"/>
      <c r="J155" s="23"/>
      <c r="K155" s="53">
        <v>43132</v>
      </c>
      <c r="L155" s="27">
        <v>43312</v>
      </c>
      <c r="M155" s="70" t="str">
        <f t="shared" si="2"/>
        <v>100%</v>
      </c>
      <c r="N155" s="69"/>
    </row>
    <row r="156" spans="1:14" ht="60" x14ac:dyDescent="0.25">
      <c r="A156" s="36" t="s">
        <v>136</v>
      </c>
      <c r="B156" s="21" t="s">
        <v>1012</v>
      </c>
      <c r="C156" s="20" t="s">
        <v>316</v>
      </c>
      <c r="D156" s="32" t="s">
        <v>688</v>
      </c>
      <c r="E156" s="37" t="s">
        <v>484</v>
      </c>
      <c r="F156" s="53">
        <v>43124</v>
      </c>
      <c r="G156" s="50">
        <v>40000000</v>
      </c>
      <c r="H156" s="32" t="s">
        <v>577</v>
      </c>
      <c r="I156" s="23"/>
      <c r="J156" s="23"/>
      <c r="K156" s="53">
        <v>43126</v>
      </c>
      <c r="L156" s="27">
        <v>43459</v>
      </c>
      <c r="M156" s="70" t="str">
        <f t="shared" si="2"/>
        <v>74%</v>
      </c>
      <c r="N156" s="69"/>
    </row>
    <row r="157" spans="1:14" ht="120" x14ac:dyDescent="0.25">
      <c r="A157" s="36" t="s">
        <v>137</v>
      </c>
      <c r="B157" s="21" t="s">
        <v>1007</v>
      </c>
      <c r="C157" s="20" t="s">
        <v>317</v>
      </c>
      <c r="D157" s="32" t="s">
        <v>689</v>
      </c>
      <c r="E157" s="37" t="s">
        <v>485</v>
      </c>
      <c r="F157" s="53">
        <v>43124</v>
      </c>
      <c r="G157" s="50">
        <v>22000000</v>
      </c>
      <c r="H157" s="32" t="s">
        <v>577</v>
      </c>
      <c r="I157" s="23"/>
      <c r="J157" s="23"/>
      <c r="K157" s="53">
        <v>43132</v>
      </c>
      <c r="L157" s="27">
        <v>43465</v>
      </c>
      <c r="M157" s="70" t="str">
        <f t="shared" si="2"/>
        <v>72%</v>
      </c>
      <c r="N157" s="69"/>
    </row>
    <row r="158" spans="1:14" ht="96" x14ac:dyDescent="0.25">
      <c r="A158" s="22" t="s">
        <v>138</v>
      </c>
      <c r="B158" s="21" t="s">
        <v>762</v>
      </c>
      <c r="C158" s="21" t="s">
        <v>318</v>
      </c>
      <c r="D158" s="23" t="s">
        <v>690</v>
      </c>
      <c r="E158" s="43" t="s">
        <v>486</v>
      </c>
      <c r="F158" s="27">
        <v>43125</v>
      </c>
      <c r="G158" s="49">
        <v>10591000</v>
      </c>
      <c r="H158" s="23" t="s">
        <v>577</v>
      </c>
      <c r="I158" s="23"/>
      <c r="J158" s="23"/>
      <c r="K158" s="27">
        <v>43132</v>
      </c>
      <c r="L158" s="27">
        <v>43465</v>
      </c>
      <c r="M158" s="70" t="str">
        <f t="shared" si="2"/>
        <v>72%</v>
      </c>
      <c r="N158" s="69"/>
    </row>
    <row r="159" spans="1:14" ht="72" x14ac:dyDescent="0.25">
      <c r="A159" s="36" t="s">
        <v>139</v>
      </c>
      <c r="B159" s="21" t="s">
        <v>1007</v>
      </c>
      <c r="C159" s="20" t="s">
        <v>319</v>
      </c>
      <c r="D159" s="32" t="s">
        <v>691</v>
      </c>
      <c r="E159" s="37" t="s">
        <v>487</v>
      </c>
      <c r="F159" s="53">
        <v>43125</v>
      </c>
      <c r="G159" s="50">
        <v>65000000</v>
      </c>
      <c r="H159" s="32" t="s">
        <v>579</v>
      </c>
      <c r="I159" s="23"/>
      <c r="J159" s="23"/>
      <c r="K159" s="53">
        <v>43126</v>
      </c>
      <c r="L159" s="27">
        <v>43429</v>
      </c>
      <c r="M159" s="70" t="str">
        <f t="shared" si="2"/>
        <v>82%</v>
      </c>
      <c r="N159" s="69"/>
    </row>
    <row r="160" spans="1:14" ht="132" x14ac:dyDescent="0.25">
      <c r="A160" s="36" t="s">
        <v>140</v>
      </c>
      <c r="B160" s="21" t="s">
        <v>848</v>
      </c>
      <c r="C160" s="20" t="s">
        <v>320</v>
      </c>
      <c r="D160" s="32" t="s">
        <v>692</v>
      </c>
      <c r="E160" s="37" t="s">
        <v>488</v>
      </c>
      <c r="F160" s="53">
        <v>43125</v>
      </c>
      <c r="G160" s="50">
        <v>1350000000</v>
      </c>
      <c r="H160" s="32" t="s">
        <v>586</v>
      </c>
      <c r="I160" s="21" t="s">
        <v>1435</v>
      </c>
      <c r="J160" s="23" t="s">
        <v>1436</v>
      </c>
      <c r="K160" s="40">
        <v>43132</v>
      </c>
      <c r="L160" s="40">
        <v>43434</v>
      </c>
      <c r="M160" s="70" t="str">
        <f t="shared" si="2"/>
        <v>80%</v>
      </c>
      <c r="N160" s="69"/>
    </row>
    <row r="161" spans="1:14" ht="72" x14ac:dyDescent="0.25">
      <c r="A161" s="36" t="s">
        <v>141</v>
      </c>
      <c r="B161" s="21" t="s">
        <v>950</v>
      </c>
      <c r="C161" s="20" t="s">
        <v>321</v>
      </c>
      <c r="D161" s="32" t="s">
        <v>693</v>
      </c>
      <c r="E161" s="37" t="s">
        <v>489</v>
      </c>
      <c r="F161" s="53">
        <v>43125</v>
      </c>
      <c r="G161" s="50">
        <v>44000000</v>
      </c>
      <c r="H161" s="32" t="s">
        <v>577</v>
      </c>
      <c r="I161" s="23"/>
      <c r="J161" s="23"/>
      <c r="K161" s="40">
        <v>43132</v>
      </c>
      <c r="L161" s="40">
        <v>43465</v>
      </c>
      <c r="M161" s="70" t="str">
        <f t="shared" si="2"/>
        <v>72%</v>
      </c>
      <c r="N161" s="69"/>
    </row>
    <row r="162" spans="1:14" ht="84" x14ac:dyDescent="0.25">
      <c r="A162" s="36" t="s">
        <v>142</v>
      </c>
      <c r="B162" s="21" t="s">
        <v>1117</v>
      </c>
      <c r="C162" s="20" t="s">
        <v>322</v>
      </c>
      <c r="D162" s="32" t="s">
        <v>694</v>
      </c>
      <c r="E162" s="37" t="s">
        <v>490</v>
      </c>
      <c r="F162" s="53">
        <v>43125</v>
      </c>
      <c r="G162" s="50">
        <v>398900000</v>
      </c>
      <c r="H162" s="32" t="s">
        <v>577</v>
      </c>
      <c r="I162" s="23"/>
      <c r="J162" s="23"/>
      <c r="K162" s="40">
        <v>43126</v>
      </c>
      <c r="L162" s="40">
        <v>43459</v>
      </c>
      <c r="M162" s="70" t="str">
        <f t="shared" si="2"/>
        <v>74%</v>
      </c>
      <c r="N162" s="69"/>
    </row>
    <row r="163" spans="1:14" ht="84" x14ac:dyDescent="0.25">
      <c r="A163" s="36" t="s">
        <v>143</v>
      </c>
      <c r="B163" s="23" t="s">
        <v>1007</v>
      </c>
      <c r="C163" s="20" t="s">
        <v>323</v>
      </c>
      <c r="D163" s="32" t="s">
        <v>695</v>
      </c>
      <c r="E163" s="37" t="s">
        <v>491</v>
      </c>
      <c r="F163" s="53">
        <v>43125</v>
      </c>
      <c r="G163" s="50">
        <v>34815000</v>
      </c>
      <c r="H163" s="20" t="s">
        <v>585</v>
      </c>
      <c r="I163" s="23"/>
      <c r="J163" s="23"/>
      <c r="K163" s="53">
        <v>43132</v>
      </c>
      <c r="L163" s="27">
        <v>43449</v>
      </c>
      <c r="M163" s="70" t="str">
        <f t="shared" si="2"/>
        <v>76%</v>
      </c>
      <c r="N163" s="69"/>
    </row>
    <row r="164" spans="1:14" ht="84" x14ac:dyDescent="0.25">
      <c r="A164" s="36" t="s">
        <v>144</v>
      </c>
      <c r="B164" s="23" t="s">
        <v>1007</v>
      </c>
      <c r="C164" s="20" t="s">
        <v>324</v>
      </c>
      <c r="D164" s="32" t="s">
        <v>696</v>
      </c>
      <c r="E164" s="37" t="s">
        <v>492</v>
      </c>
      <c r="F164" s="53">
        <v>43125</v>
      </c>
      <c r="G164" s="50">
        <v>22000000</v>
      </c>
      <c r="H164" s="32" t="s">
        <v>577</v>
      </c>
      <c r="I164" s="23"/>
      <c r="J164" s="23"/>
      <c r="K164" s="53">
        <v>43132</v>
      </c>
      <c r="L164" s="27">
        <v>43465</v>
      </c>
      <c r="M164" s="70" t="str">
        <f t="shared" si="2"/>
        <v>72%</v>
      </c>
      <c r="N164" s="69"/>
    </row>
    <row r="165" spans="1:14" ht="120" x14ac:dyDescent="0.25">
      <c r="A165" s="22" t="s">
        <v>145</v>
      </c>
      <c r="B165" s="23" t="s">
        <v>1007</v>
      </c>
      <c r="C165" s="21" t="s">
        <v>325</v>
      </c>
      <c r="D165" s="32" t="s">
        <v>697</v>
      </c>
      <c r="E165" s="43" t="s">
        <v>493</v>
      </c>
      <c r="F165" s="27">
        <v>43125</v>
      </c>
      <c r="G165" s="49">
        <v>22000000</v>
      </c>
      <c r="H165" s="23" t="s">
        <v>577</v>
      </c>
      <c r="I165" s="23"/>
      <c r="J165" s="23"/>
      <c r="K165" s="53">
        <v>43132</v>
      </c>
      <c r="L165" s="27">
        <v>43465</v>
      </c>
      <c r="M165" s="70" t="str">
        <f t="shared" si="2"/>
        <v>72%</v>
      </c>
      <c r="N165" s="69"/>
    </row>
    <row r="166" spans="1:14" ht="96" x14ac:dyDescent="0.25">
      <c r="A166" s="36" t="s">
        <v>146</v>
      </c>
      <c r="B166" s="21" t="s">
        <v>1010</v>
      </c>
      <c r="C166" s="20" t="s">
        <v>326</v>
      </c>
      <c r="D166" s="32" t="s">
        <v>698</v>
      </c>
      <c r="E166" s="37" t="s">
        <v>494</v>
      </c>
      <c r="F166" s="53">
        <v>43125</v>
      </c>
      <c r="G166" s="50">
        <v>60500000</v>
      </c>
      <c r="H166" s="20" t="s">
        <v>585</v>
      </c>
      <c r="I166" s="23"/>
      <c r="J166" s="23"/>
      <c r="K166" s="53">
        <v>43132</v>
      </c>
      <c r="L166" s="27">
        <v>43449</v>
      </c>
      <c r="M166" s="70" t="str">
        <f t="shared" si="2"/>
        <v>76%</v>
      </c>
      <c r="N166" s="69"/>
    </row>
    <row r="167" spans="1:14" ht="24" x14ac:dyDescent="0.25">
      <c r="A167" s="36" t="s">
        <v>147</v>
      </c>
      <c r="B167" s="21" t="s">
        <v>762</v>
      </c>
      <c r="C167" s="20" t="s">
        <v>568</v>
      </c>
      <c r="D167" s="32" t="s">
        <v>568</v>
      </c>
      <c r="E167" s="32" t="s">
        <v>568</v>
      </c>
      <c r="F167" s="53">
        <v>43125</v>
      </c>
      <c r="G167" s="80" t="s">
        <v>568</v>
      </c>
      <c r="H167" s="32" t="s">
        <v>568</v>
      </c>
      <c r="I167" s="32" t="s">
        <v>568</v>
      </c>
      <c r="J167" s="32" t="s">
        <v>568</v>
      </c>
      <c r="K167" s="32" t="s">
        <v>568</v>
      </c>
      <c r="L167" s="23" t="s">
        <v>568</v>
      </c>
      <c r="M167" s="70" t="e">
        <f t="shared" si="2"/>
        <v>#VALUE!</v>
      </c>
      <c r="N167" s="69"/>
    </row>
    <row r="168" spans="1:14" ht="84" x14ac:dyDescent="0.25">
      <c r="A168" s="36" t="s">
        <v>148</v>
      </c>
      <c r="B168" s="21" t="s">
        <v>848</v>
      </c>
      <c r="C168" s="20" t="s">
        <v>327</v>
      </c>
      <c r="D168" s="32" t="s">
        <v>699</v>
      </c>
      <c r="E168" s="37" t="s">
        <v>495</v>
      </c>
      <c r="F168" s="53">
        <v>43125</v>
      </c>
      <c r="G168" s="50">
        <v>5200000</v>
      </c>
      <c r="H168" s="32" t="s">
        <v>587</v>
      </c>
      <c r="I168" s="23"/>
      <c r="J168" s="23"/>
      <c r="K168" s="40">
        <v>43146</v>
      </c>
      <c r="L168" s="30">
        <v>43265</v>
      </c>
      <c r="M168" s="70" t="str">
        <f t="shared" si="2"/>
        <v>100%</v>
      </c>
      <c r="N168" s="69"/>
    </row>
    <row r="169" spans="1:14" ht="96" x14ac:dyDescent="0.25">
      <c r="A169" s="36" t="s">
        <v>149</v>
      </c>
      <c r="B169" s="21" t="s">
        <v>848</v>
      </c>
      <c r="C169" s="20" t="s">
        <v>328</v>
      </c>
      <c r="D169" s="32" t="s">
        <v>700</v>
      </c>
      <c r="E169" s="37" t="s">
        <v>496</v>
      </c>
      <c r="F169" s="53">
        <v>43125</v>
      </c>
      <c r="G169" s="50">
        <v>44500000</v>
      </c>
      <c r="H169" s="32" t="s">
        <v>588</v>
      </c>
      <c r="I169" s="23"/>
      <c r="J169" s="23"/>
      <c r="K169" s="53">
        <v>43130</v>
      </c>
      <c r="L169" s="27">
        <v>43188</v>
      </c>
      <c r="M169" s="70" t="str">
        <f t="shared" si="2"/>
        <v>100%</v>
      </c>
      <c r="N169" s="69"/>
    </row>
    <row r="170" spans="1:14" ht="144" x14ac:dyDescent="0.25">
      <c r="A170" s="36" t="s">
        <v>150</v>
      </c>
      <c r="B170" s="21" t="s">
        <v>848</v>
      </c>
      <c r="C170" s="20" t="s">
        <v>311</v>
      </c>
      <c r="D170" s="32" t="s">
        <v>683</v>
      </c>
      <c r="E170" s="37" t="s">
        <v>497</v>
      </c>
      <c r="F170" s="53">
        <v>43125</v>
      </c>
      <c r="G170" s="50">
        <v>530430600</v>
      </c>
      <c r="H170" s="32" t="s">
        <v>579</v>
      </c>
      <c r="I170" s="23"/>
      <c r="J170" s="23"/>
      <c r="K170" s="53">
        <v>43132</v>
      </c>
      <c r="L170" s="27">
        <v>43434</v>
      </c>
      <c r="M170" s="70" t="str">
        <f t="shared" si="2"/>
        <v>80%</v>
      </c>
      <c r="N170" s="69"/>
    </row>
    <row r="171" spans="1:14" ht="48" x14ac:dyDescent="0.25">
      <c r="A171" s="36" t="s">
        <v>151</v>
      </c>
      <c r="B171" s="20" t="s">
        <v>840</v>
      </c>
      <c r="C171" s="20" t="s">
        <v>329</v>
      </c>
      <c r="D171" s="32" t="s">
        <v>701</v>
      </c>
      <c r="E171" s="37" t="s">
        <v>498</v>
      </c>
      <c r="F171" s="53">
        <v>43125</v>
      </c>
      <c r="G171" s="50">
        <v>33600000</v>
      </c>
      <c r="H171" s="32" t="s">
        <v>579</v>
      </c>
      <c r="I171" s="23"/>
      <c r="J171" s="23"/>
      <c r="K171" s="53">
        <v>43132</v>
      </c>
      <c r="L171" s="27">
        <v>43434</v>
      </c>
      <c r="M171" s="70" t="str">
        <f t="shared" si="2"/>
        <v>80%</v>
      </c>
      <c r="N171" s="69"/>
    </row>
    <row r="172" spans="1:14" ht="108" x14ac:dyDescent="0.25">
      <c r="A172" s="36" t="s">
        <v>152</v>
      </c>
      <c r="B172" s="20" t="s">
        <v>840</v>
      </c>
      <c r="C172" s="20" t="s">
        <v>330</v>
      </c>
      <c r="D172" s="32" t="s">
        <v>702</v>
      </c>
      <c r="E172" s="37" t="s">
        <v>499</v>
      </c>
      <c r="F172" s="53">
        <v>43125</v>
      </c>
      <c r="G172" s="50">
        <v>16065000</v>
      </c>
      <c r="H172" s="32" t="s">
        <v>573</v>
      </c>
      <c r="I172" s="23"/>
      <c r="J172" s="23"/>
      <c r="K172" s="53">
        <v>43132</v>
      </c>
      <c r="L172" s="27">
        <v>43312</v>
      </c>
      <c r="M172" s="70" t="str">
        <f t="shared" si="2"/>
        <v>100%</v>
      </c>
      <c r="N172" s="69"/>
    </row>
    <row r="173" spans="1:14" ht="72" x14ac:dyDescent="0.25">
      <c r="A173" s="36" t="s">
        <v>153</v>
      </c>
      <c r="B173" s="23" t="s">
        <v>854</v>
      </c>
      <c r="C173" s="20" t="s">
        <v>331</v>
      </c>
      <c r="D173" s="32" t="s">
        <v>703</v>
      </c>
      <c r="E173" s="37" t="s">
        <v>500</v>
      </c>
      <c r="F173" s="53">
        <v>43125</v>
      </c>
      <c r="G173" s="50">
        <v>3883445</v>
      </c>
      <c r="H173" s="32" t="s">
        <v>589</v>
      </c>
      <c r="I173" s="23"/>
      <c r="J173" s="23"/>
      <c r="K173" s="53">
        <v>43160</v>
      </c>
      <c r="L173" s="27">
        <v>43190</v>
      </c>
      <c r="M173" s="70" t="str">
        <f t="shared" si="2"/>
        <v>100%</v>
      </c>
      <c r="N173" s="69"/>
    </row>
    <row r="174" spans="1:14" ht="96" x14ac:dyDescent="0.25">
      <c r="A174" s="36" t="s">
        <v>154</v>
      </c>
      <c r="B174" s="21" t="s">
        <v>848</v>
      </c>
      <c r="C174" s="20" t="s">
        <v>331</v>
      </c>
      <c r="D174" s="32" t="s">
        <v>703</v>
      </c>
      <c r="E174" s="37" t="s">
        <v>501</v>
      </c>
      <c r="F174" s="53">
        <v>43126</v>
      </c>
      <c r="G174" s="50">
        <v>117279260</v>
      </c>
      <c r="H174" s="20" t="s">
        <v>590</v>
      </c>
      <c r="I174" s="23"/>
      <c r="J174" s="23"/>
      <c r="K174" s="53">
        <v>43132</v>
      </c>
      <c r="L174" s="27">
        <v>43454</v>
      </c>
      <c r="M174" s="70" t="str">
        <f t="shared" si="2"/>
        <v>75%</v>
      </c>
      <c r="N174" s="69"/>
    </row>
    <row r="175" spans="1:14" ht="72" x14ac:dyDescent="0.25">
      <c r="A175" s="36" t="s">
        <v>155</v>
      </c>
      <c r="B175" s="21" t="s">
        <v>886</v>
      </c>
      <c r="C175" s="20" t="s">
        <v>332</v>
      </c>
      <c r="D175" s="32" t="s">
        <v>704</v>
      </c>
      <c r="E175" s="37" t="s">
        <v>502</v>
      </c>
      <c r="F175" s="53">
        <v>43126</v>
      </c>
      <c r="G175" s="50">
        <v>1284099998</v>
      </c>
      <c r="H175" s="32" t="s">
        <v>577</v>
      </c>
      <c r="I175" s="23"/>
      <c r="J175" s="23"/>
      <c r="K175" s="40">
        <v>43132</v>
      </c>
      <c r="L175" s="27">
        <v>43465</v>
      </c>
      <c r="M175" s="70" t="str">
        <f t="shared" si="2"/>
        <v>72%</v>
      </c>
      <c r="N175" s="69"/>
    </row>
    <row r="176" spans="1:14" ht="84" x14ac:dyDescent="0.25">
      <c r="A176" s="36" t="s">
        <v>156</v>
      </c>
      <c r="B176" s="21" t="s">
        <v>886</v>
      </c>
      <c r="C176" s="20" t="s">
        <v>333</v>
      </c>
      <c r="D176" s="32" t="s">
        <v>705</v>
      </c>
      <c r="E176" s="37" t="s">
        <v>503</v>
      </c>
      <c r="F176" s="53">
        <v>43126</v>
      </c>
      <c r="G176" s="50">
        <v>30000000</v>
      </c>
      <c r="H176" s="32" t="s">
        <v>573</v>
      </c>
      <c r="I176" s="23"/>
      <c r="J176" s="23"/>
      <c r="K176" s="53">
        <v>43132</v>
      </c>
      <c r="L176" s="27">
        <v>43312</v>
      </c>
      <c r="M176" s="70" t="str">
        <f t="shared" si="2"/>
        <v>100%</v>
      </c>
      <c r="N176" s="69"/>
    </row>
    <row r="177" spans="1:14" ht="72" x14ac:dyDescent="0.25">
      <c r="A177" s="22" t="s">
        <v>157</v>
      </c>
      <c r="B177" s="20" t="s">
        <v>840</v>
      </c>
      <c r="C177" s="21" t="s">
        <v>334</v>
      </c>
      <c r="D177" s="23" t="s">
        <v>706</v>
      </c>
      <c r="E177" s="43" t="s">
        <v>504</v>
      </c>
      <c r="F177" s="27">
        <v>43126</v>
      </c>
      <c r="G177" s="49">
        <v>80000000</v>
      </c>
      <c r="H177" s="23" t="s">
        <v>579</v>
      </c>
      <c r="I177" s="23"/>
      <c r="J177" s="23"/>
      <c r="K177" s="27">
        <v>43132</v>
      </c>
      <c r="L177" s="27">
        <v>43434</v>
      </c>
      <c r="M177" s="70" t="str">
        <f t="shared" si="2"/>
        <v>80%</v>
      </c>
      <c r="N177" s="69"/>
    </row>
    <row r="178" spans="1:14" ht="120" x14ac:dyDescent="0.25">
      <c r="A178" s="22" t="s">
        <v>158</v>
      </c>
      <c r="B178" s="20" t="s">
        <v>777</v>
      </c>
      <c r="C178" s="21" t="s">
        <v>335</v>
      </c>
      <c r="D178" s="23" t="s">
        <v>707</v>
      </c>
      <c r="E178" s="43" t="s">
        <v>505</v>
      </c>
      <c r="F178" s="27">
        <v>43126</v>
      </c>
      <c r="G178" s="49">
        <v>25945890</v>
      </c>
      <c r="H178" s="23" t="s">
        <v>577</v>
      </c>
      <c r="I178" s="23"/>
      <c r="J178" s="23"/>
      <c r="K178" s="27">
        <v>43132</v>
      </c>
      <c r="L178" s="27">
        <v>43465</v>
      </c>
      <c r="M178" s="70" t="str">
        <f t="shared" si="2"/>
        <v>72%</v>
      </c>
      <c r="N178" s="69"/>
    </row>
    <row r="179" spans="1:14" ht="96" x14ac:dyDescent="0.25">
      <c r="A179" s="36" t="s">
        <v>159</v>
      </c>
      <c r="B179" s="21" t="s">
        <v>762</v>
      </c>
      <c r="C179" s="20" t="s">
        <v>336</v>
      </c>
      <c r="D179" s="32" t="s">
        <v>708</v>
      </c>
      <c r="E179" s="37" t="s">
        <v>506</v>
      </c>
      <c r="F179" s="53">
        <v>43126</v>
      </c>
      <c r="G179" s="50">
        <v>797000000</v>
      </c>
      <c r="H179" s="32" t="s">
        <v>581</v>
      </c>
      <c r="I179" s="23"/>
      <c r="J179" s="23"/>
      <c r="K179" s="53">
        <v>43132</v>
      </c>
      <c r="L179" s="27">
        <v>43404</v>
      </c>
      <c r="M179" s="70" t="str">
        <f t="shared" si="2"/>
        <v>89%</v>
      </c>
      <c r="N179" s="69"/>
    </row>
    <row r="180" spans="1:14" ht="60" x14ac:dyDescent="0.25">
      <c r="A180" s="36" t="s">
        <v>160</v>
      </c>
      <c r="B180" s="21" t="s">
        <v>950</v>
      </c>
      <c r="C180" s="20" t="s">
        <v>337</v>
      </c>
      <c r="D180" s="32" t="s">
        <v>709</v>
      </c>
      <c r="E180" s="37" t="s">
        <v>507</v>
      </c>
      <c r="F180" s="53">
        <v>43126</v>
      </c>
      <c r="G180" s="50">
        <v>34650000</v>
      </c>
      <c r="H180" s="32" t="s">
        <v>577</v>
      </c>
      <c r="I180" s="23"/>
      <c r="J180" s="23"/>
      <c r="K180" s="53">
        <v>43132</v>
      </c>
      <c r="L180" s="27">
        <v>43465</v>
      </c>
      <c r="M180" s="70" t="str">
        <f t="shared" si="2"/>
        <v>72%</v>
      </c>
      <c r="N180" s="69"/>
    </row>
    <row r="181" spans="1:14" ht="108" x14ac:dyDescent="0.25">
      <c r="A181" s="36" t="s">
        <v>161</v>
      </c>
      <c r="B181" s="21" t="s">
        <v>950</v>
      </c>
      <c r="C181" s="20" t="s">
        <v>338</v>
      </c>
      <c r="D181" s="32" t="s">
        <v>710</v>
      </c>
      <c r="E181" s="37" t="s">
        <v>508</v>
      </c>
      <c r="F181" s="53">
        <v>43126</v>
      </c>
      <c r="G181" s="50">
        <v>50000000</v>
      </c>
      <c r="H181" s="32" t="s">
        <v>577</v>
      </c>
      <c r="I181" s="23"/>
      <c r="J181" s="23"/>
      <c r="K181" s="53">
        <v>43132</v>
      </c>
      <c r="L181" s="27">
        <v>43465</v>
      </c>
      <c r="M181" s="70" t="str">
        <f t="shared" ref="M181:M242" si="3">IF((ROUND((($N$2-$K181)/(EDATE($L181,0)-$K181)*100),2))&gt;100,"100%",CONCATENATE((ROUND((($N$2-$K181)/(EDATE($L181,0)-$K181)*100),0)),"%"))</f>
        <v>72%</v>
      </c>
      <c r="N181" s="69"/>
    </row>
    <row r="182" spans="1:14" ht="60" x14ac:dyDescent="0.25">
      <c r="A182" s="36" t="s">
        <v>162</v>
      </c>
      <c r="B182" s="21" t="s">
        <v>848</v>
      </c>
      <c r="C182" s="20" t="s">
        <v>309</v>
      </c>
      <c r="D182" s="32" t="s">
        <v>681</v>
      </c>
      <c r="E182" s="37" t="s">
        <v>509</v>
      </c>
      <c r="F182" s="53">
        <v>43126</v>
      </c>
      <c r="G182" s="50">
        <v>526000000</v>
      </c>
      <c r="H182" s="32" t="s">
        <v>579</v>
      </c>
      <c r="I182" s="23"/>
      <c r="J182" s="23"/>
      <c r="K182" s="53">
        <v>43132</v>
      </c>
      <c r="L182" s="27">
        <v>43434</v>
      </c>
      <c r="M182" s="70" t="str">
        <f t="shared" si="3"/>
        <v>80%</v>
      </c>
      <c r="N182" s="69"/>
    </row>
    <row r="183" spans="1:14" ht="60" x14ac:dyDescent="0.25">
      <c r="A183" s="22" t="s">
        <v>163</v>
      </c>
      <c r="B183" s="21" t="s">
        <v>762</v>
      </c>
      <c r="C183" s="21" t="s">
        <v>246</v>
      </c>
      <c r="D183" s="23" t="s">
        <v>620</v>
      </c>
      <c r="E183" s="43" t="s">
        <v>510</v>
      </c>
      <c r="F183" s="27">
        <v>43126</v>
      </c>
      <c r="G183" s="49">
        <v>739989362</v>
      </c>
      <c r="H183" s="23" t="s">
        <v>581</v>
      </c>
      <c r="I183" s="23"/>
      <c r="J183" s="23"/>
      <c r="K183" s="27">
        <v>43132</v>
      </c>
      <c r="L183" s="27">
        <v>43404</v>
      </c>
      <c r="M183" s="70" t="str">
        <f t="shared" si="3"/>
        <v>89%</v>
      </c>
      <c r="N183" s="69"/>
    </row>
    <row r="184" spans="1:14" ht="60" x14ac:dyDescent="0.25">
      <c r="A184" s="22" t="s">
        <v>164</v>
      </c>
      <c r="B184" s="21" t="s">
        <v>828</v>
      </c>
      <c r="C184" s="21" t="s">
        <v>339</v>
      </c>
      <c r="D184" s="23" t="s">
        <v>711</v>
      </c>
      <c r="E184" s="43" t="s">
        <v>511</v>
      </c>
      <c r="F184" s="27">
        <v>43126</v>
      </c>
      <c r="G184" s="49">
        <v>55000000</v>
      </c>
      <c r="H184" s="23" t="s">
        <v>577</v>
      </c>
      <c r="I184" s="23"/>
      <c r="J184" s="23"/>
      <c r="K184" s="27">
        <v>43132</v>
      </c>
      <c r="L184" s="27">
        <v>43465</v>
      </c>
      <c r="M184" s="70" t="str">
        <f t="shared" si="3"/>
        <v>72%</v>
      </c>
      <c r="N184" s="69"/>
    </row>
    <row r="185" spans="1:14" ht="60" x14ac:dyDescent="0.25">
      <c r="A185" s="36" t="s">
        <v>165</v>
      </c>
      <c r="B185" s="21" t="s">
        <v>1013</v>
      </c>
      <c r="C185" s="20" t="s">
        <v>340</v>
      </c>
      <c r="D185" s="32" t="s">
        <v>712</v>
      </c>
      <c r="E185" s="37" t="s">
        <v>512</v>
      </c>
      <c r="F185" s="53">
        <v>43126</v>
      </c>
      <c r="G185" s="50">
        <v>19589042</v>
      </c>
      <c r="H185" s="20" t="s">
        <v>585</v>
      </c>
      <c r="I185" s="23"/>
      <c r="J185" s="23"/>
      <c r="K185" s="53">
        <v>43132</v>
      </c>
      <c r="L185" s="27">
        <v>43449</v>
      </c>
      <c r="M185" s="70" t="str">
        <f t="shared" si="3"/>
        <v>76%</v>
      </c>
      <c r="N185" s="69"/>
    </row>
    <row r="186" spans="1:14" ht="60" x14ac:dyDescent="0.25">
      <c r="A186" s="22" t="s">
        <v>166</v>
      </c>
      <c r="B186" s="21" t="s">
        <v>1013</v>
      </c>
      <c r="C186" s="21" t="s">
        <v>341</v>
      </c>
      <c r="D186" s="23" t="s">
        <v>713</v>
      </c>
      <c r="E186" s="43" t="s">
        <v>512</v>
      </c>
      <c r="F186" s="27">
        <v>43126</v>
      </c>
      <c r="G186" s="49">
        <v>19589042</v>
      </c>
      <c r="H186" s="21" t="s">
        <v>585</v>
      </c>
      <c r="I186" s="23"/>
      <c r="J186" s="23"/>
      <c r="K186" s="27">
        <v>43132</v>
      </c>
      <c r="L186" s="27">
        <v>43449</v>
      </c>
      <c r="M186" s="70" t="str">
        <f t="shared" si="3"/>
        <v>76%</v>
      </c>
      <c r="N186" s="69"/>
    </row>
    <row r="187" spans="1:14" ht="48" x14ac:dyDescent="0.25">
      <c r="A187" s="36" t="s">
        <v>167</v>
      </c>
      <c r="B187" s="21" t="s">
        <v>950</v>
      </c>
      <c r="C187" s="20" t="s">
        <v>342</v>
      </c>
      <c r="D187" s="23" t="s">
        <v>714</v>
      </c>
      <c r="E187" s="37" t="s">
        <v>513</v>
      </c>
      <c r="F187" s="53">
        <v>43126</v>
      </c>
      <c r="G187" s="50">
        <v>94817107</v>
      </c>
      <c r="H187" s="32" t="s">
        <v>577</v>
      </c>
      <c r="I187" s="23"/>
      <c r="J187" s="23"/>
      <c r="K187" s="40">
        <v>43132</v>
      </c>
      <c r="L187" s="40">
        <v>43465</v>
      </c>
      <c r="M187" s="70" t="str">
        <f t="shared" si="3"/>
        <v>72%</v>
      </c>
      <c r="N187" s="69"/>
    </row>
    <row r="188" spans="1:14" ht="48" x14ac:dyDescent="0.25">
      <c r="A188" s="36" t="s">
        <v>168</v>
      </c>
      <c r="B188" s="23" t="s">
        <v>1007</v>
      </c>
      <c r="C188" s="20" t="s">
        <v>343</v>
      </c>
      <c r="D188" s="32" t="s">
        <v>715</v>
      </c>
      <c r="E188" s="37" t="s">
        <v>514</v>
      </c>
      <c r="F188" s="53">
        <v>43126</v>
      </c>
      <c r="G188" s="50">
        <v>10829000</v>
      </c>
      <c r="H188" s="32" t="s">
        <v>588</v>
      </c>
      <c r="I188" s="23"/>
      <c r="J188" s="23"/>
      <c r="K188" s="53">
        <v>43132</v>
      </c>
      <c r="L188" s="27">
        <v>43190</v>
      </c>
      <c r="M188" s="70" t="str">
        <f t="shared" si="3"/>
        <v>100%</v>
      </c>
      <c r="N188" s="69"/>
    </row>
    <row r="189" spans="1:14" ht="72" x14ac:dyDescent="0.25">
      <c r="A189" s="22" t="s">
        <v>169</v>
      </c>
      <c r="B189" s="23" t="s">
        <v>1007</v>
      </c>
      <c r="C189" s="21" t="s">
        <v>344</v>
      </c>
      <c r="D189" s="23" t="s">
        <v>716</v>
      </c>
      <c r="E189" s="43" t="s">
        <v>515</v>
      </c>
      <c r="F189" s="27">
        <v>43126</v>
      </c>
      <c r="G189" s="49">
        <v>8000000</v>
      </c>
      <c r="H189" s="23" t="s">
        <v>591</v>
      </c>
      <c r="I189" s="23"/>
      <c r="J189" s="23"/>
      <c r="K189" s="27">
        <v>43132</v>
      </c>
      <c r="L189" s="27">
        <v>43220</v>
      </c>
      <c r="M189" s="70" t="str">
        <f t="shared" si="3"/>
        <v>100%</v>
      </c>
      <c r="N189" s="69"/>
    </row>
    <row r="190" spans="1:14" ht="132" x14ac:dyDescent="0.25">
      <c r="A190" s="22" t="s">
        <v>170</v>
      </c>
      <c r="B190" s="21" t="s">
        <v>950</v>
      </c>
      <c r="C190" s="21" t="s">
        <v>345</v>
      </c>
      <c r="D190" s="32" t="s">
        <v>717</v>
      </c>
      <c r="E190" s="43" t="s">
        <v>516</v>
      </c>
      <c r="F190" s="27">
        <v>43126</v>
      </c>
      <c r="G190" s="49">
        <v>30000000</v>
      </c>
      <c r="H190" s="23" t="s">
        <v>577</v>
      </c>
      <c r="I190" s="23"/>
      <c r="J190" s="23"/>
      <c r="K190" s="53">
        <v>43132</v>
      </c>
      <c r="L190" s="27">
        <v>43465</v>
      </c>
      <c r="M190" s="70" t="str">
        <f t="shared" si="3"/>
        <v>72%</v>
      </c>
      <c r="N190" s="69"/>
    </row>
    <row r="191" spans="1:14" ht="84" x14ac:dyDescent="0.25">
      <c r="A191" s="22" t="s">
        <v>171</v>
      </c>
      <c r="B191" s="23" t="s">
        <v>854</v>
      </c>
      <c r="C191" s="21" t="s">
        <v>346</v>
      </c>
      <c r="D191" s="23" t="s">
        <v>718</v>
      </c>
      <c r="E191" s="43" t="s">
        <v>517</v>
      </c>
      <c r="F191" s="27">
        <v>43126</v>
      </c>
      <c r="G191" s="49">
        <v>365000000</v>
      </c>
      <c r="H191" s="23" t="s">
        <v>579</v>
      </c>
      <c r="I191" s="23"/>
      <c r="J191" s="23"/>
      <c r="K191" s="27">
        <v>43132</v>
      </c>
      <c r="L191" s="27">
        <v>43434</v>
      </c>
      <c r="M191" s="70" t="str">
        <f t="shared" si="3"/>
        <v>80%</v>
      </c>
      <c r="N191" s="69"/>
    </row>
    <row r="192" spans="1:14" ht="72" x14ac:dyDescent="0.25">
      <c r="A192" s="22" t="s">
        <v>172</v>
      </c>
      <c r="B192" s="23" t="s">
        <v>1007</v>
      </c>
      <c r="C192" s="21" t="s">
        <v>347</v>
      </c>
      <c r="D192" s="23" t="s">
        <v>719</v>
      </c>
      <c r="E192" s="43" t="s">
        <v>518</v>
      </c>
      <c r="F192" s="27">
        <v>43126</v>
      </c>
      <c r="G192" s="49">
        <v>34815000</v>
      </c>
      <c r="H192" s="21" t="s">
        <v>585</v>
      </c>
      <c r="I192" s="23"/>
      <c r="J192" s="23"/>
      <c r="K192" s="27">
        <v>43132</v>
      </c>
      <c r="L192" s="27">
        <v>43449</v>
      </c>
      <c r="M192" s="70" t="str">
        <f t="shared" si="3"/>
        <v>76%</v>
      </c>
      <c r="N192" s="69"/>
    </row>
    <row r="193" spans="1:14" ht="84" x14ac:dyDescent="0.25">
      <c r="A193" s="36" t="s">
        <v>173</v>
      </c>
      <c r="B193" s="21" t="s">
        <v>950</v>
      </c>
      <c r="C193" s="20" t="s">
        <v>348</v>
      </c>
      <c r="D193" s="32" t="s">
        <v>720</v>
      </c>
      <c r="E193" s="37" t="s">
        <v>519</v>
      </c>
      <c r="F193" s="53">
        <v>43126</v>
      </c>
      <c r="G193" s="50">
        <v>18000000</v>
      </c>
      <c r="H193" s="32" t="s">
        <v>577</v>
      </c>
      <c r="I193" s="23"/>
      <c r="J193" s="23"/>
      <c r="K193" s="53">
        <v>43132</v>
      </c>
      <c r="L193" s="27">
        <v>43465</v>
      </c>
      <c r="M193" s="70" t="str">
        <f t="shared" si="3"/>
        <v>72%</v>
      </c>
      <c r="N193" s="69"/>
    </row>
    <row r="194" spans="1:14" ht="60" x14ac:dyDescent="0.25">
      <c r="A194" s="22" t="s">
        <v>174</v>
      </c>
      <c r="B194" s="21" t="s">
        <v>950</v>
      </c>
      <c r="C194" s="21" t="s">
        <v>349</v>
      </c>
      <c r="D194" s="23" t="s">
        <v>721</v>
      </c>
      <c r="E194" s="43" t="s">
        <v>520</v>
      </c>
      <c r="F194" s="27">
        <v>43126</v>
      </c>
      <c r="G194" s="49">
        <v>42000000</v>
      </c>
      <c r="H194" s="21" t="s">
        <v>585</v>
      </c>
      <c r="I194" s="23"/>
      <c r="J194" s="23"/>
      <c r="K194" s="27">
        <v>43132</v>
      </c>
      <c r="L194" s="27">
        <v>43449</v>
      </c>
      <c r="M194" s="70" t="str">
        <f t="shared" si="3"/>
        <v>76%</v>
      </c>
      <c r="N194" s="69"/>
    </row>
    <row r="195" spans="1:14" ht="72" x14ac:dyDescent="0.25">
      <c r="A195" s="36" t="s">
        <v>175</v>
      </c>
      <c r="B195" s="21" t="s">
        <v>848</v>
      </c>
      <c r="C195" s="20" t="s">
        <v>350</v>
      </c>
      <c r="D195" s="32" t="s">
        <v>722</v>
      </c>
      <c r="E195" s="37" t="s">
        <v>521</v>
      </c>
      <c r="F195" s="53">
        <v>43126</v>
      </c>
      <c r="G195" s="50">
        <v>353100000</v>
      </c>
      <c r="H195" s="32" t="s">
        <v>579</v>
      </c>
      <c r="I195" s="23"/>
      <c r="J195" s="23"/>
      <c r="K195" s="53">
        <v>43132</v>
      </c>
      <c r="L195" s="27">
        <v>43434</v>
      </c>
      <c r="M195" s="70" t="str">
        <f t="shared" si="3"/>
        <v>80%</v>
      </c>
      <c r="N195" s="69"/>
    </row>
    <row r="196" spans="1:14" ht="60" x14ac:dyDescent="0.25">
      <c r="A196" s="36" t="s">
        <v>176</v>
      </c>
      <c r="B196" s="21" t="s">
        <v>950</v>
      </c>
      <c r="C196" s="20" t="s">
        <v>351</v>
      </c>
      <c r="D196" s="32" t="s">
        <v>723</v>
      </c>
      <c r="E196" s="37" t="s">
        <v>522</v>
      </c>
      <c r="F196" s="53">
        <v>43126</v>
      </c>
      <c r="G196" s="50">
        <v>63000000</v>
      </c>
      <c r="H196" s="32" t="s">
        <v>577</v>
      </c>
      <c r="I196" s="23"/>
      <c r="J196" s="23"/>
      <c r="K196" s="53">
        <v>43132</v>
      </c>
      <c r="L196" s="27">
        <v>43465</v>
      </c>
      <c r="M196" s="70" t="str">
        <f t="shared" si="3"/>
        <v>72%</v>
      </c>
      <c r="N196" s="69"/>
    </row>
    <row r="197" spans="1:14" ht="96" x14ac:dyDescent="0.25">
      <c r="A197" s="36" t="s">
        <v>177</v>
      </c>
      <c r="B197" s="23" t="s">
        <v>1007</v>
      </c>
      <c r="C197" s="20" t="s">
        <v>352</v>
      </c>
      <c r="D197" s="32" t="s">
        <v>724</v>
      </c>
      <c r="E197" s="37" t="s">
        <v>523</v>
      </c>
      <c r="F197" s="53">
        <v>43126</v>
      </c>
      <c r="G197" s="50">
        <v>27500000</v>
      </c>
      <c r="H197" s="32" t="s">
        <v>577</v>
      </c>
      <c r="I197" s="23"/>
      <c r="J197" s="23"/>
      <c r="K197" s="53">
        <v>43132</v>
      </c>
      <c r="L197" s="27">
        <v>43465</v>
      </c>
      <c r="M197" s="70" t="str">
        <f t="shared" si="3"/>
        <v>72%</v>
      </c>
      <c r="N197" s="69"/>
    </row>
    <row r="198" spans="1:14" ht="120" x14ac:dyDescent="0.25">
      <c r="A198" s="36" t="s">
        <v>178</v>
      </c>
      <c r="B198" s="21" t="s">
        <v>848</v>
      </c>
      <c r="C198" s="20" t="s">
        <v>353</v>
      </c>
      <c r="D198" s="32" t="s">
        <v>725</v>
      </c>
      <c r="E198" s="37" t="s">
        <v>524</v>
      </c>
      <c r="F198" s="53">
        <v>43126</v>
      </c>
      <c r="G198" s="50">
        <v>48374700</v>
      </c>
      <c r="H198" s="32" t="s">
        <v>577</v>
      </c>
      <c r="I198" s="23"/>
      <c r="J198" s="23"/>
      <c r="K198" s="53">
        <v>43132</v>
      </c>
      <c r="L198" s="27">
        <v>43465</v>
      </c>
      <c r="M198" s="70" t="str">
        <f t="shared" si="3"/>
        <v>72%</v>
      </c>
      <c r="N198" s="69"/>
    </row>
    <row r="199" spans="1:14" ht="84" x14ac:dyDescent="0.25">
      <c r="A199" s="22" t="s">
        <v>179</v>
      </c>
      <c r="B199" s="23" t="s">
        <v>1007</v>
      </c>
      <c r="C199" s="21" t="s">
        <v>354</v>
      </c>
      <c r="D199" s="23" t="s">
        <v>726</v>
      </c>
      <c r="E199" s="43" t="s">
        <v>525</v>
      </c>
      <c r="F199" s="27">
        <v>43126</v>
      </c>
      <c r="G199" s="49">
        <v>34815000</v>
      </c>
      <c r="H199" s="21" t="s">
        <v>592</v>
      </c>
      <c r="I199" s="23"/>
      <c r="J199" s="23"/>
      <c r="K199" s="27">
        <v>43132</v>
      </c>
      <c r="L199" s="27">
        <v>43448</v>
      </c>
      <c r="M199" s="70" t="str">
        <f t="shared" si="3"/>
        <v>76%</v>
      </c>
      <c r="N199" s="69"/>
    </row>
    <row r="200" spans="1:14" ht="108" x14ac:dyDescent="0.25">
      <c r="A200" s="22" t="s">
        <v>180</v>
      </c>
      <c r="B200" s="23" t="s">
        <v>1014</v>
      </c>
      <c r="C200" s="21" t="s">
        <v>355</v>
      </c>
      <c r="D200" s="23" t="s">
        <v>727</v>
      </c>
      <c r="E200" s="43" t="s">
        <v>526</v>
      </c>
      <c r="F200" s="27">
        <v>43126</v>
      </c>
      <c r="G200" s="49">
        <v>2683081083</v>
      </c>
      <c r="H200" s="23" t="s">
        <v>581</v>
      </c>
      <c r="I200" s="23"/>
      <c r="J200" s="23"/>
      <c r="K200" s="40">
        <v>43132</v>
      </c>
      <c r="L200" s="40">
        <v>43404</v>
      </c>
      <c r="M200" s="70" t="str">
        <f t="shared" si="3"/>
        <v>89%</v>
      </c>
      <c r="N200" s="69"/>
    </row>
    <row r="201" spans="1:14" ht="108" x14ac:dyDescent="0.25">
      <c r="A201" s="36" t="s">
        <v>181</v>
      </c>
      <c r="B201" s="23" t="s">
        <v>828</v>
      </c>
      <c r="C201" s="20" t="s">
        <v>356</v>
      </c>
      <c r="D201" s="32" t="s">
        <v>728</v>
      </c>
      <c r="E201" s="37" t="s">
        <v>527</v>
      </c>
      <c r="F201" s="53">
        <v>43126</v>
      </c>
      <c r="G201" s="50">
        <v>143000000</v>
      </c>
      <c r="H201" s="32" t="s">
        <v>577</v>
      </c>
      <c r="I201" s="23"/>
      <c r="J201" s="23"/>
      <c r="K201" s="53">
        <v>43132</v>
      </c>
      <c r="L201" s="27">
        <v>43465</v>
      </c>
      <c r="M201" s="70" t="str">
        <f t="shared" si="3"/>
        <v>72%</v>
      </c>
      <c r="N201" s="69"/>
    </row>
    <row r="202" spans="1:14" ht="60" x14ac:dyDescent="0.25">
      <c r="A202" s="36" t="s">
        <v>182</v>
      </c>
      <c r="B202" s="21" t="s">
        <v>1013</v>
      </c>
      <c r="C202" s="20" t="s">
        <v>357</v>
      </c>
      <c r="D202" s="32" t="s">
        <v>729</v>
      </c>
      <c r="E202" s="37" t="s">
        <v>528</v>
      </c>
      <c r="F202" s="53">
        <v>43126</v>
      </c>
      <c r="G202" s="50">
        <v>290000000</v>
      </c>
      <c r="H202" s="32" t="s">
        <v>586</v>
      </c>
      <c r="I202" s="21" t="s">
        <v>1437</v>
      </c>
      <c r="J202" s="23" t="s">
        <v>1438</v>
      </c>
      <c r="K202" s="53">
        <v>43132</v>
      </c>
      <c r="L202" s="27">
        <v>43465</v>
      </c>
      <c r="M202" s="70" t="str">
        <f t="shared" si="3"/>
        <v>72%</v>
      </c>
      <c r="N202" s="69"/>
    </row>
    <row r="203" spans="1:14" ht="84" x14ac:dyDescent="0.25">
      <c r="A203" s="22" t="s">
        <v>183</v>
      </c>
      <c r="B203" s="21" t="s">
        <v>950</v>
      </c>
      <c r="C203" s="21" t="s">
        <v>358</v>
      </c>
      <c r="D203" s="23" t="s">
        <v>730</v>
      </c>
      <c r="E203" s="43" t="s">
        <v>529</v>
      </c>
      <c r="F203" s="27">
        <v>43126</v>
      </c>
      <c r="G203" s="49">
        <v>1050000000</v>
      </c>
      <c r="H203" s="23" t="s">
        <v>577</v>
      </c>
      <c r="I203" s="23"/>
      <c r="J203" s="23"/>
      <c r="K203" s="27">
        <v>43132</v>
      </c>
      <c r="L203" s="27">
        <v>43465</v>
      </c>
      <c r="M203" s="70" t="str">
        <f t="shared" si="3"/>
        <v>72%</v>
      </c>
      <c r="N203" s="69"/>
    </row>
    <row r="204" spans="1:14" ht="96" x14ac:dyDescent="0.25">
      <c r="A204" s="22" t="s">
        <v>184</v>
      </c>
      <c r="B204" s="21" t="s">
        <v>848</v>
      </c>
      <c r="C204" s="21" t="s">
        <v>328</v>
      </c>
      <c r="D204" s="23" t="s">
        <v>700</v>
      </c>
      <c r="E204" s="43" t="s">
        <v>530</v>
      </c>
      <c r="F204" s="27">
        <v>43126</v>
      </c>
      <c r="G204" s="49">
        <v>196350000</v>
      </c>
      <c r="H204" s="23" t="s">
        <v>579</v>
      </c>
      <c r="I204" s="23"/>
      <c r="J204" s="23"/>
      <c r="K204" s="27">
        <v>43132</v>
      </c>
      <c r="L204" s="27">
        <v>43434</v>
      </c>
      <c r="M204" s="70" t="str">
        <f t="shared" si="3"/>
        <v>80%</v>
      </c>
      <c r="N204" s="69"/>
    </row>
    <row r="205" spans="1:14" ht="120" x14ac:dyDescent="0.25">
      <c r="A205" s="36" t="s">
        <v>185</v>
      </c>
      <c r="B205" s="21" t="s">
        <v>848</v>
      </c>
      <c r="C205" s="20" t="s">
        <v>359</v>
      </c>
      <c r="D205" s="23" t="s">
        <v>731</v>
      </c>
      <c r="E205" s="37" t="s">
        <v>531</v>
      </c>
      <c r="F205" s="53">
        <v>43126</v>
      </c>
      <c r="G205" s="50">
        <v>2500000000</v>
      </c>
      <c r="H205" s="20" t="s">
        <v>593</v>
      </c>
      <c r="I205" s="23"/>
      <c r="J205" s="23"/>
      <c r="K205" s="40">
        <v>43132</v>
      </c>
      <c r="L205" s="30">
        <v>43441</v>
      </c>
      <c r="M205" s="70" t="str">
        <f t="shared" si="3"/>
        <v>78%</v>
      </c>
      <c r="N205" s="69"/>
    </row>
    <row r="206" spans="1:14" ht="108" x14ac:dyDescent="0.25">
      <c r="A206" s="36" t="s">
        <v>186</v>
      </c>
      <c r="B206" s="21" t="s">
        <v>848</v>
      </c>
      <c r="C206" s="20" t="s">
        <v>360</v>
      </c>
      <c r="D206" s="32" t="s">
        <v>732</v>
      </c>
      <c r="E206" s="37" t="s">
        <v>532</v>
      </c>
      <c r="F206" s="53">
        <v>43126</v>
      </c>
      <c r="G206" s="50">
        <v>113999996</v>
      </c>
      <c r="H206" s="32" t="s">
        <v>577</v>
      </c>
      <c r="I206" s="23"/>
      <c r="J206" s="23"/>
      <c r="K206" s="53">
        <v>43132</v>
      </c>
      <c r="L206" s="27">
        <v>43465</v>
      </c>
      <c r="M206" s="70" t="str">
        <f t="shared" si="3"/>
        <v>72%</v>
      </c>
      <c r="N206" s="69"/>
    </row>
    <row r="207" spans="1:14" ht="168" x14ac:dyDescent="0.25">
      <c r="A207" s="36" t="s">
        <v>187</v>
      </c>
      <c r="B207" s="23" t="s">
        <v>828</v>
      </c>
      <c r="C207" s="20" t="s">
        <v>361</v>
      </c>
      <c r="D207" s="32" t="s">
        <v>662</v>
      </c>
      <c r="E207" s="37" t="s">
        <v>533</v>
      </c>
      <c r="F207" s="53">
        <v>43126</v>
      </c>
      <c r="G207" s="50" t="s">
        <v>569</v>
      </c>
      <c r="H207" s="20" t="s">
        <v>585</v>
      </c>
      <c r="I207" s="23"/>
      <c r="J207" s="23"/>
      <c r="K207" s="53">
        <v>43102</v>
      </c>
      <c r="L207" s="27">
        <v>43449</v>
      </c>
      <c r="M207" s="70" t="str">
        <f t="shared" si="3"/>
        <v>78%</v>
      </c>
      <c r="N207" s="69"/>
    </row>
    <row r="208" spans="1:14" ht="60" x14ac:dyDescent="0.25">
      <c r="A208" s="36" t="s">
        <v>188</v>
      </c>
      <c r="B208" s="21" t="s">
        <v>894</v>
      </c>
      <c r="C208" s="20" t="s">
        <v>362</v>
      </c>
      <c r="D208" s="32" t="s">
        <v>733</v>
      </c>
      <c r="E208" s="37" t="s">
        <v>534</v>
      </c>
      <c r="F208" s="53">
        <v>43126</v>
      </c>
      <c r="G208" s="50">
        <v>55000000</v>
      </c>
      <c r="H208" s="20" t="s">
        <v>577</v>
      </c>
      <c r="I208" s="23"/>
      <c r="J208" s="23"/>
      <c r="K208" s="53">
        <v>43132</v>
      </c>
      <c r="L208" s="27">
        <v>43465</v>
      </c>
      <c r="M208" s="70" t="str">
        <f t="shared" si="3"/>
        <v>72%</v>
      </c>
      <c r="N208" s="69"/>
    </row>
    <row r="209" spans="1:14" ht="60" x14ac:dyDescent="0.25">
      <c r="A209" s="36" t="s">
        <v>189</v>
      </c>
      <c r="B209" s="21" t="s">
        <v>894</v>
      </c>
      <c r="C209" s="20" t="s">
        <v>363</v>
      </c>
      <c r="D209" s="32" t="s">
        <v>734</v>
      </c>
      <c r="E209" s="37" t="s">
        <v>535</v>
      </c>
      <c r="F209" s="53">
        <v>43126</v>
      </c>
      <c r="G209" s="50">
        <v>40345998</v>
      </c>
      <c r="H209" s="32" t="s">
        <v>577</v>
      </c>
      <c r="I209" s="23"/>
      <c r="J209" s="23"/>
      <c r="K209" s="53">
        <v>43132</v>
      </c>
      <c r="L209" s="27">
        <v>43465</v>
      </c>
      <c r="M209" s="70" t="str">
        <f t="shared" si="3"/>
        <v>72%</v>
      </c>
      <c r="N209" s="69"/>
    </row>
    <row r="210" spans="1:14" ht="24" x14ac:dyDescent="0.25">
      <c r="A210" s="36" t="s">
        <v>190</v>
      </c>
      <c r="B210" s="21" t="s">
        <v>894</v>
      </c>
      <c r="C210" s="32" t="s">
        <v>568</v>
      </c>
      <c r="D210" s="32" t="s">
        <v>568</v>
      </c>
      <c r="E210" s="32" t="s">
        <v>568</v>
      </c>
      <c r="F210" s="27" t="s">
        <v>568</v>
      </c>
      <c r="G210" s="80" t="s">
        <v>568</v>
      </c>
      <c r="H210" s="32" t="s">
        <v>568</v>
      </c>
      <c r="I210" s="32" t="s">
        <v>568</v>
      </c>
      <c r="J210" s="32" t="s">
        <v>568</v>
      </c>
      <c r="K210" s="53" t="s">
        <v>568</v>
      </c>
      <c r="L210" s="27" t="s">
        <v>568</v>
      </c>
      <c r="M210" s="27" t="s">
        <v>568</v>
      </c>
      <c r="N210" s="69"/>
    </row>
    <row r="211" spans="1:14" ht="120" x14ac:dyDescent="0.25">
      <c r="A211" s="36" t="s">
        <v>191</v>
      </c>
      <c r="B211" s="21" t="s">
        <v>1008</v>
      </c>
      <c r="C211" s="20" t="s">
        <v>364</v>
      </c>
      <c r="D211" s="23" t="s">
        <v>735</v>
      </c>
      <c r="E211" s="37" t="s">
        <v>536</v>
      </c>
      <c r="F211" s="53">
        <v>43126</v>
      </c>
      <c r="G211" s="50">
        <v>4580000000</v>
      </c>
      <c r="H211" s="20" t="s">
        <v>585</v>
      </c>
      <c r="I211" s="23"/>
      <c r="J211" s="23"/>
      <c r="K211" s="53">
        <v>43132</v>
      </c>
      <c r="L211" s="27">
        <v>43449</v>
      </c>
      <c r="M211" s="70" t="str">
        <f t="shared" si="3"/>
        <v>76%</v>
      </c>
      <c r="N211" s="69"/>
    </row>
    <row r="212" spans="1:14" ht="60" x14ac:dyDescent="0.25">
      <c r="A212" s="36" t="s">
        <v>192</v>
      </c>
      <c r="B212" s="23" t="s">
        <v>1007</v>
      </c>
      <c r="C212" s="20" t="s">
        <v>365</v>
      </c>
      <c r="D212" s="32" t="s">
        <v>736</v>
      </c>
      <c r="E212" s="37" t="s">
        <v>537</v>
      </c>
      <c r="F212" s="53">
        <v>43126</v>
      </c>
      <c r="G212" s="50">
        <v>952000000</v>
      </c>
      <c r="H212" s="20" t="s">
        <v>577</v>
      </c>
      <c r="I212" s="23"/>
      <c r="J212" s="23"/>
      <c r="K212" s="53">
        <v>43102</v>
      </c>
      <c r="L212" s="27">
        <v>43465</v>
      </c>
      <c r="M212" s="70" t="str">
        <f t="shared" si="3"/>
        <v>75%</v>
      </c>
      <c r="N212" s="69"/>
    </row>
    <row r="213" spans="1:14" ht="84" x14ac:dyDescent="0.25">
      <c r="A213" s="36" t="s">
        <v>193</v>
      </c>
      <c r="B213" s="23" t="s">
        <v>1007</v>
      </c>
      <c r="C213" s="20" t="s">
        <v>366</v>
      </c>
      <c r="D213" s="23" t="s">
        <v>737</v>
      </c>
      <c r="E213" s="37" t="s">
        <v>538</v>
      </c>
      <c r="F213" s="53">
        <v>43126</v>
      </c>
      <c r="G213" s="50">
        <v>15750000</v>
      </c>
      <c r="H213" s="20" t="s">
        <v>585</v>
      </c>
      <c r="I213" s="23"/>
      <c r="J213" s="23"/>
      <c r="K213" s="27">
        <v>43132</v>
      </c>
      <c r="L213" s="27">
        <v>43449</v>
      </c>
      <c r="M213" s="70" t="str">
        <f t="shared" si="3"/>
        <v>76%</v>
      </c>
      <c r="N213" s="69"/>
    </row>
    <row r="214" spans="1:14" ht="72" x14ac:dyDescent="0.25">
      <c r="A214" s="22" t="s">
        <v>194</v>
      </c>
      <c r="B214" s="23" t="s">
        <v>1014</v>
      </c>
      <c r="C214" s="21" t="s">
        <v>355</v>
      </c>
      <c r="D214" s="23" t="s">
        <v>727</v>
      </c>
      <c r="E214" s="43" t="s">
        <v>539</v>
      </c>
      <c r="F214" s="27">
        <v>43126</v>
      </c>
      <c r="G214" s="49">
        <v>781413844</v>
      </c>
      <c r="H214" s="23" t="s">
        <v>581</v>
      </c>
      <c r="I214" s="23"/>
      <c r="J214" s="23"/>
      <c r="K214" s="27">
        <v>43132</v>
      </c>
      <c r="L214" s="27">
        <v>43404</v>
      </c>
      <c r="M214" s="70" t="str">
        <f t="shared" si="3"/>
        <v>89%</v>
      </c>
      <c r="N214" s="69"/>
    </row>
    <row r="215" spans="1:14" ht="132" x14ac:dyDescent="0.25">
      <c r="A215" s="36" t="s">
        <v>195</v>
      </c>
      <c r="B215" s="23" t="s">
        <v>828</v>
      </c>
      <c r="C215" s="20" t="s">
        <v>367</v>
      </c>
      <c r="D215" s="32" t="s">
        <v>738</v>
      </c>
      <c r="E215" s="37" t="s">
        <v>540</v>
      </c>
      <c r="F215" s="53">
        <v>43126</v>
      </c>
      <c r="G215" s="50">
        <v>379999999</v>
      </c>
      <c r="H215" s="32" t="s">
        <v>579</v>
      </c>
      <c r="I215" s="23"/>
      <c r="J215" s="23"/>
      <c r="K215" s="53">
        <v>43102</v>
      </c>
      <c r="L215" s="27">
        <v>43434</v>
      </c>
      <c r="M215" s="70" t="str">
        <f t="shared" si="3"/>
        <v>82%</v>
      </c>
      <c r="N215" s="69"/>
    </row>
    <row r="216" spans="1:14" ht="132" x14ac:dyDescent="0.25">
      <c r="A216" s="22" t="s">
        <v>196</v>
      </c>
      <c r="B216" s="21" t="s">
        <v>886</v>
      </c>
      <c r="C216" s="21" t="s">
        <v>246</v>
      </c>
      <c r="D216" s="23" t="s">
        <v>620</v>
      </c>
      <c r="E216" s="43" t="s">
        <v>541</v>
      </c>
      <c r="F216" s="27">
        <v>43126</v>
      </c>
      <c r="G216" s="49">
        <v>1091910000</v>
      </c>
      <c r="H216" s="23" t="s">
        <v>577</v>
      </c>
      <c r="I216" s="23"/>
      <c r="J216" s="23"/>
      <c r="K216" s="27">
        <v>43132</v>
      </c>
      <c r="L216" s="27">
        <v>43465</v>
      </c>
      <c r="M216" s="70" t="str">
        <f t="shared" si="3"/>
        <v>72%</v>
      </c>
      <c r="N216" s="69"/>
    </row>
    <row r="217" spans="1:14" ht="72" x14ac:dyDescent="0.25">
      <c r="A217" s="22" t="s">
        <v>197</v>
      </c>
      <c r="B217" s="21" t="s">
        <v>886</v>
      </c>
      <c r="C217" s="21" t="s">
        <v>368</v>
      </c>
      <c r="D217" s="23" t="s">
        <v>739</v>
      </c>
      <c r="E217" s="43" t="s">
        <v>542</v>
      </c>
      <c r="F217" s="27">
        <v>43126</v>
      </c>
      <c r="G217" s="49">
        <v>450000000</v>
      </c>
      <c r="H217" s="23" t="s">
        <v>577</v>
      </c>
      <c r="I217" s="23"/>
      <c r="J217" s="23"/>
      <c r="K217" s="40">
        <v>43132</v>
      </c>
      <c r="L217" s="40">
        <v>43465</v>
      </c>
      <c r="M217" s="70" t="str">
        <f t="shared" si="3"/>
        <v>72%</v>
      </c>
      <c r="N217" s="69"/>
    </row>
    <row r="218" spans="1:14" ht="132" x14ac:dyDescent="0.25">
      <c r="A218" s="22" t="s">
        <v>198</v>
      </c>
      <c r="B218" s="23" t="s">
        <v>762</v>
      </c>
      <c r="C218" s="21" t="s">
        <v>369</v>
      </c>
      <c r="D218" s="23" t="s">
        <v>740</v>
      </c>
      <c r="E218" s="43" t="s">
        <v>543</v>
      </c>
      <c r="F218" s="27">
        <v>43126</v>
      </c>
      <c r="G218" s="49">
        <v>8487846</v>
      </c>
      <c r="H218" s="21" t="s">
        <v>594</v>
      </c>
      <c r="I218" s="23"/>
      <c r="J218" s="23"/>
      <c r="K218" s="27">
        <v>43132</v>
      </c>
      <c r="L218" s="27">
        <v>43173</v>
      </c>
      <c r="M218" s="70" t="str">
        <f t="shared" si="3"/>
        <v>100%</v>
      </c>
      <c r="N218" s="69"/>
    </row>
    <row r="219" spans="1:14" s="72" customFormat="1" ht="108" x14ac:dyDescent="0.25">
      <c r="A219" s="22" t="s">
        <v>199</v>
      </c>
      <c r="B219" s="23" t="s">
        <v>828</v>
      </c>
      <c r="C219" s="21" t="s">
        <v>370</v>
      </c>
      <c r="D219" s="23" t="s">
        <v>741</v>
      </c>
      <c r="E219" s="43" t="s">
        <v>544</v>
      </c>
      <c r="F219" s="27">
        <v>43126</v>
      </c>
      <c r="G219" s="49">
        <v>78000000</v>
      </c>
      <c r="H219" s="23" t="s">
        <v>573</v>
      </c>
      <c r="I219" s="21" t="s">
        <v>1396</v>
      </c>
      <c r="J219" s="23">
        <v>270</v>
      </c>
      <c r="K219" s="27">
        <v>43132</v>
      </c>
      <c r="L219" s="27">
        <v>43404</v>
      </c>
      <c r="M219" s="70" t="str">
        <f t="shared" si="3"/>
        <v>89%</v>
      </c>
      <c r="N219" s="61"/>
    </row>
    <row r="220" spans="1:14" ht="108" x14ac:dyDescent="0.25">
      <c r="A220" s="36" t="s">
        <v>200</v>
      </c>
      <c r="B220" s="21" t="s">
        <v>848</v>
      </c>
      <c r="C220" s="20" t="s">
        <v>371</v>
      </c>
      <c r="D220" s="32" t="s">
        <v>742</v>
      </c>
      <c r="E220" s="37" t="s">
        <v>545</v>
      </c>
      <c r="F220" s="53">
        <v>43126</v>
      </c>
      <c r="G220" s="50">
        <v>24700415</v>
      </c>
      <c r="H220" s="32" t="s">
        <v>577</v>
      </c>
      <c r="I220" s="23"/>
      <c r="J220" s="23"/>
      <c r="K220" s="53">
        <v>43132</v>
      </c>
      <c r="L220" s="27">
        <v>43465</v>
      </c>
      <c r="M220" s="70" t="str">
        <f t="shared" si="3"/>
        <v>72%</v>
      </c>
      <c r="N220" s="69"/>
    </row>
    <row r="221" spans="1:14" ht="24" x14ac:dyDescent="0.25">
      <c r="A221" s="36" t="s">
        <v>201</v>
      </c>
      <c r="B221" s="21" t="s">
        <v>894</v>
      </c>
      <c r="C221" s="32" t="s">
        <v>568</v>
      </c>
      <c r="D221" s="32" t="s">
        <v>568</v>
      </c>
      <c r="E221" s="32" t="s">
        <v>568</v>
      </c>
      <c r="F221" s="32" t="s">
        <v>568</v>
      </c>
      <c r="G221" s="74" t="s">
        <v>568</v>
      </c>
      <c r="H221" s="20" t="s">
        <v>568</v>
      </c>
      <c r="I221" s="20" t="s">
        <v>568</v>
      </c>
      <c r="J221" s="20" t="s">
        <v>568</v>
      </c>
      <c r="K221" s="81" t="s">
        <v>568</v>
      </c>
      <c r="L221" s="81" t="s">
        <v>568</v>
      </c>
      <c r="M221" s="81" t="s">
        <v>568</v>
      </c>
      <c r="N221" s="69"/>
    </row>
    <row r="222" spans="1:14" ht="72" x14ac:dyDescent="0.25">
      <c r="A222" s="22" t="s">
        <v>202</v>
      </c>
      <c r="B222" s="21" t="s">
        <v>1015</v>
      </c>
      <c r="C222" s="21" t="s">
        <v>372</v>
      </c>
      <c r="D222" s="23" t="s">
        <v>743</v>
      </c>
      <c r="E222" s="43" t="s">
        <v>546</v>
      </c>
      <c r="F222" s="27">
        <v>43126</v>
      </c>
      <c r="G222" s="49">
        <v>34101390</v>
      </c>
      <c r="H222" s="21" t="s">
        <v>585</v>
      </c>
      <c r="I222" s="23"/>
      <c r="J222" s="23"/>
      <c r="K222" s="27">
        <v>43132</v>
      </c>
      <c r="L222" s="27">
        <v>43449</v>
      </c>
      <c r="M222" s="70" t="str">
        <f t="shared" si="3"/>
        <v>76%</v>
      </c>
      <c r="N222" s="69"/>
    </row>
    <row r="223" spans="1:14" ht="48" x14ac:dyDescent="0.25">
      <c r="A223" s="22" t="s">
        <v>203</v>
      </c>
      <c r="B223" s="23" t="s">
        <v>1007</v>
      </c>
      <c r="C223" s="21" t="s">
        <v>373</v>
      </c>
      <c r="D223" s="23" t="s">
        <v>744</v>
      </c>
      <c r="E223" s="43" t="s">
        <v>547</v>
      </c>
      <c r="F223" s="27">
        <v>43126</v>
      </c>
      <c r="G223" s="49">
        <v>200000000</v>
      </c>
      <c r="H223" s="23" t="s">
        <v>577</v>
      </c>
      <c r="I223" s="23"/>
      <c r="J223" s="23"/>
      <c r="K223" s="27">
        <v>43132</v>
      </c>
      <c r="L223" s="27">
        <v>43465</v>
      </c>
      <c r="M223" s="70" t="str">
        <f t="shared" si="3"/>
        <v>72%</v>
      </c>
      <c r="N223" s="69"/>
    </row>
    <row r="224" spans="1:14" ht="84" x14ac:dyDescent="0.25">
      <c r="A224" s="36" t="s">
        <v>204</v>
      </c>
      <c r="B224" s="20" t="s">
        <v>777</v>
      </c>
      <c r="C224" s="20" t="s">
        <v>374</v>
      </c>
      <c r="D224" s="32" t="s">
        <v>745</v>
      </c>
      <c r="E224" s="37" t="s">
        <v>548</v>
      </c>
      <c r="F224" s="53">
        <v>43126</v>
      </c>
      <c r="G224" s="50">
        <v>99000000</v>
      </c>
      <c r="H224" s="32" t="s">
        <v>579</v>
      </c>
      <c r="I224" s="23"/>
      <c r="J224" s="23"/>
      <c r="K224" s="53">
        <v>43132</v>
      </c>
      <c r="L224" s="27">
        <v>43434</v>
      </c>
      <c r="M224" s="70" t="str">
        <f t="shared" si="3"/>
        <v>80%</v>
      </c>
      <c r="N224" s="69"/>
    </row>
    <row r="225" spans="1:14" ht="48" x14ac:dyDescent="0.25">
      <c r="A225" s="22" t="s">
        <v>205</v>
      </c>
      <c r="B225" s="23" t="s">
        <v>854</v>
      </c>
      <c r="C225" s="21" t="s">
        <v>375</v>
      </c>
      <c r="D225" s="23" t="s">
        <v>746</v>
      </c>
      <c r="E225" s="43" t="s">
        <v>455</v>
      </c>
      <c r="F225" s="27">
        <v>43126</v>
      </c>
      <c r="G225" s="49">
        <v>17300000</v>
      </c>
      <c r="H225" s="21" t="s">
        <v>585</v>
      </c>
      <c r="I225" s="23"/>
      <c r="J225" s="23"/>
      <c r="K225" s="27">
        <v>43132</v>
      </c>
      <c r="L225" s="27">
        <v>43449</v>
      </c>
      <c r="M225" s="70" t="str">
        <f t="shared" si="3"/>
        <v>76%</v>
      </c>
      <c r="N225" s="69"/>
    </row>
    <row r="226" spans="1:14" ht="252" x14ac:dyDescent="0.25">
      <c r="A226" s="36" t="s">
        <v>206</v>
      </c>
      <c r="B226" s="21" t="s">
        <v>762</v>
      </c>
      <c r="C226" s="20" t="s">
        <v>376</v>
      </c>
      <c r="D226" s="32" t="s">
        <v>747</v>
      </c>
      <c r="E226" s="37" t="s">
        <v>549</v>
      </c>
      <c r="F226" s="53">
        <v>43126</v>
      </c>
      <c r="G226" s="50">
        <v>514213842</v>
      </c>
      <c r="H226" s="20" t="s">
        <v>595</v>
      </c>
      <c r="I226" s="23"/>
      <c r="J226" s="23"/>
      <c r="K226" s="53">
        <v>43102</v>
      </c>
      <c r="L226" s="27">
        <v>43465</v>
      </c>
      <c r="M226" s="70" t="str">
        <f t="shared" si="3"/>
        <v>75%</v>
      </c>
      <c r="N226" s="69"/>
    </row>
    <row r="227" spans="1:14" ht="48" x14ac:dyDescent="0.25">
      <c r="A227" s="22" t="s">
        <v>207</v>
      </c>
      <c r="B227" s="23" t="s">
        <v>854</v>
      </c>
      <c r="C227" s="21" t="s">
        <v>377</v>
      </c>
      <c r="D227" s="23" t="s">
        <v>748</v>
      </c>
      <c r="E227" s="43" t="s">
        <v>550</v>
      </c>
      <c r="F227" s="27">
        <v>43126</v>
      </c>
      <c r="G227" s="49">
        <v>91800000</v>
      </c>
      <c r="H227" s="23" t="s">
        <v>579</v>
      </c>
      <c r="I227" s="23"/>
      <c r="J227" s="23"/>
      <c r="K227" s="27">
        <v>43132</v>
      </c>
      <c r="L227" s="27">
        <v>43434</v>
      </c>
      <c r="M227" s="70" t="str">
        <f t="shared" si="3"/>
        <v>80%</v>
      </c>
      <c r="N227" s="69"/>
    </row>
    <row r="228" spans="1:14" ht="96" x14ac:dyDescent="0.25">
      <c r="A228" s="36" t="s">
        <v>208</v>
      </c>
      <c r="B228" s="23" t="s">
        <v>1014</v>
      </c>
      <c r="C228" s="20" t="s">
        <v>378</v>
      </c>
      <c r="D228" s="32" t="s">
        <v>749</v>
      </c>
      <c r="E228" s="37" t="s">
        <v>551</v>
      </c>
      <c r="F228" s="53">
        <v>43126</v>
      </c>
      <c r="G228" s="50">
        <v>23556050</v>
      </c>
      <c r="H228" s="32" t="s">
        <v>596</v>
      </c>
      <c r="I228" s="23"/>
      <c r="J228" s="23"/>
      <c r="K228" s="53">
        <v>43136</v>
      </c>
      <c r="L228" s="27">
        <v>43465</v>
      </c>
      <c r="M228" s="70" t="str">
        <f t="shared" si="3"/>
        <v>72%</v>
      </c>
      <c r="N228" s="69"/>
    </row>
    <row r="229" spans="1:14" ht="156" x14ac:dyDescent="0.25">
      <c r="A229" s="36" t="s">
        <v>209</v>
      </c>
      <c r="B229" s="21" t="s">
        <v>848</v>
      </c>
      <c r="C229" s="20" t="s">
        <v>379</v>
      </c>
      <c r="D229" s="32" t="s">
        <v>750</v>
      </c>
      <c r="E229" s="37" t="s">
        <v>552</v>
      </c>
      <c r="F229" s="53">
        <v>43126</v>
      </c>
      <c r="G229" s="50">
        <v>259346063</v>
      </c>
      <c r="H229" s="20" t="s">
        <v>1106</v>
      </c>
      <c r="I229" s="21" t="s">
        <v>1107</v>
      </c>
      <c r="J229" s="20" t="s">
        <v>1108</v>
      </c>
      <c r="K229" s="53">
        <v>43132</v>
      </c>
      <c r="L229" s="27">
        <v>43266</v>
      </c>
      <c r="M229" s="70" t="str">
        <f t="shared" si="3"/>
        <v>100%</v>
      </c>
      <c r="N229" s="61"/>
    </row>
    <row r="230" spans="1:14" ht="84" x14ac:dyDescent="0.25">
      <c r="A230" s="36" t="s">
        <v>210</v>
      </c>
      <c r="B230" s="23" t="s">
        <v>1007</v>
      </c>
      <c r="C230" s="20" t="s">
        <v>380</v>
      </c>
      <c r="D230" s="32" t="s">
        <v>751</v>
      </c>
      <c r="E230" s="37" t="s">
        <v>553</v>
      </c>
      <c r="F230" s="53">
        <v>43126</v>
      </c>
      <c r="G230" s="50">
        <v>12000000</v>
      </c>
      <c r="H230" s="32" t="s">
        <v>573</v>
      </c>
      <c r="I230" s="23"/>
      <c r="J230" s="23"/>
      <c r="K230" s="53">
        <v>43132</v>
      </c>
      <c r="L230" s="27">
        <v>43312</v>
      </c>
      <c r="M230" s="70" t="str">
        <f t="shared" si="3"/>
        <v>100%</v>
      </c>
      <c r="N230" s="69"/>
    </row>
    <row r="231" spans="1:14" ht="96" x14ac:dyDescent="0.25">
      <c r="A231" s="36" t="s">
        <v>211</v>
      </c>
      <c r="B231" s="23" t="s">
        <v>854</v>
      </c>
      <c r="C231" s="20" t="s">
        <v>381</v>
      </c>
      <c r="D231" s="32" t="s">
        <v>752</v>
      </c>
      <c r="E231" s="37" t="s">
        <v>554</v>
      </c>
      <c r="F231" s="53">
        <v>43126</v>
      </c>
      <c r="G231" s="50">
        <v>233106707</v>
      </c>
      <c r="H231" s="32" t="s">
        <v>577</v>
      </c>
      <c r="I231" s="23"/>
      <c r="J231" s="23"/>
      <c r="K231" s="53">
        <v>43132</v>
      </c>
      <c r="L231" s="27">
        <v>43465</v>
      </c>
      <c r="M231" s="70" t="str">
        <f t="shared" si="3"/>
        <v>72%</v>
      </c>
      <c r="N231" s="69"/>
    </row>
    <row r="232" spans="1:14" ht="72" x14ac:dyDescent="0.25">
      <c r="A232" s="36" t="s">
        <v>212</v>
      </c>
      <c r="B232" s="21" t="s">
        <v>1013</v>
      </c>
      <c r="C232" s="20" t="s">
        <v>382</v>
      </c>
      <c r="D232" s="32" t="s">
        <v>753</v>
      </c>
      <c r="E232" s="37" t="s">
        <v>555</v>
      </c>
      <c r="F232" s="53">
        <v>43126</v>
      </c>
      <c r="G232" s="50">
        <v>34101390</v>
      </c>
      <c r="H232" s="32"/>
      <c r="I232" s="23"/>
      <c r="J232" s="23"/>
      <c r="K232" s="53">
        <v>43132</v>
      </c>
      <c r="L232" s="27">
        <v>43449</v>
      </c>
      <c r="M232" s="70" t="str">
        <f t="shared" si="3"/>
        <v>76%</v>
      </c>
      <c r="N232" s="69"/>
    </row>
    <row r="233" spans="1:14" ht="96" x14ac:dyDescent="0.25">
      <c r="A233" s="36" t="s">
        <v>213</v>
      </c>
      <c r="B233" s="20" t="s">
        <v>777</v>
      </c>
      <c r="C233" s="20" t="s">
        <v>383</v>
      </c>
      <c r="D233" s="32" t="s">
        <v>754</v>
      </c>
      <c r="E233" s="37" t="s">
        <v>556</v>
      </c>
      <c r="F233" s="53">
        <v>43126</v>
      </c>
      <c r="G233" s="50">
        <v>200000000</v>
      </c>
      <c r="H233" s="32" t="s">
        <v>577</v>
      </c>
      <c r="I233" s="23"/>
      <c r="J233" s="23"/>
      <c r="K233" s="53">
        <v>43132</v>
      </c>
      <c r="L233" s="27">
        <v>43465</v>
      </c>
      <c r="M233" s="70" t="str">
        <f t="shared" si="3"/>
        <v>72%</v>
      </c>
      <c r="N233" s="69"/>
    </row>
    <row r="234" spans="1:14" s="72" customFormat="1" ht="72" x14ac:dyDescent="0.25">
      <c r="A234" s="36" t="s">
        <v>214</v>
      </c>
      <c r="B234" s="21" t="s">
        <v>848</v>
      </c>
      <c r="C234" s="20" t="s">
        <v>384</v>
      </c>
      <c r="D234" s="32" t="s">
        <v>755</v>
      </c>
      <c r="E234" s="37" t="s">
        <v>557</v>
      </c>
      <c r="F234" s="53">
        <v>43126</v>
      </c>
      <c r="G234" s="50">
        <v>543613445</v>
      </c>
      <c r="H234" s="32" t="s">
        <v>597</v>
      </c>
      <c r="I234" s="21" t="s">
        <v>1399</v>
      </c>
      <c r="J234" s="23">
        <v>315</v>
      </c>
      <c r="K234" s="53">
        <v>43132</v>
      </c>
      <c r="L234" s="27">
        <v>43449</v>
      </c>
      <c r="M234" s="70" t="str">
        <f>IF((ROUND((($N$2-$K234)/(EDATE($L234,0)-$K234)*100),2))&gt;100,"100%",CONCATENATE((ROUND((($N$2-$K234)/(EDATE($L234,0)-$K234)*100),0)),"%"))</f>
        <v>76%</v>
      </c>
      <c r="N234" s="61"/>
    </row>
    <row r="235" spans="1:14" ht="216" x14ac:dyDescent="0.25">
      <c r="A235" s="22" t="s">
        <v>215</v>
      </c>
      <c r="B235" s="20" t="s">
        <v>777</v>
      </c>
      <c r="C235" s="21" t="s">
        <v>385</v>
      </c>
      <c r="D235" s="23" t="s">
        <v>736</v>
      </c>
      <c r="E235" s="43" t="s">
        <v>558</v>
      </c>
      <c r="F235" s="27">
        <v>43126</v>
      </c>
      <c r="G235" s="74" t="s">
        <v>570</v>
      </c>
      <c r="H235" s="23" t="s">
        <v>572</v>
      </c>
      <c r="I235" s="23"/>
      <c r="J235" s="23"/>
      <c r="K235" s="27">
        <v>43126</v>
      </c>
      <c r="L235" s="27">
        <v>43490</v>
      </c>
      <c r="M235" s="70" t="str">
        <f t="shared" si="3"/>
        <v>68%</v>
      </c>
      <c r="N235" s="69"/>
    </row>
    <row r="236" spans="1:14" ht="120" x14ac:dyDescent="0.25">
      <c r="A236" s="22" t="s">
        <v>216</v>
      </c>
      <c r="B236" s="20" t="s">
        <v>777</v>
      </c>
      <c r="C236" s="21" t="s">
        <v>386</v>
      </c>
      <c r="D236" s="23" t="s">
        <v>756</v>
      </c>
      <c r="E236" s="43" t="s">
        <v>559</v>
      </c>
      <c r="F236" s="27">
        <v>43126</v>
      </c>
      <c r="G236" s="74" t="s">
        <v>571</v>
      </c>
      <c r="H236" s="23" t="s">
        <v>574</v>
      </c>
      <c r="I236" s="23"/>
      <c r="J236" s="23"/>
      <c r="K236" s="27">
        <v>43132</v>
      </c>
      <c r="L236" s="27">
        <v>43281</v>
      </c>
      <c r="M236" s="70" t="str">
        <f t="shared" si="3"/>
        <v>100%</v>
      </c>
      <c r="N236" s="69"/>
    </row>
    <row r="237" spans="1:14" ht="96" x14ac:dyDescent="0.25">
      <c r="A237" s="36" t="s">
        <v>217</v>
      </c>
      <c r="B237" s="21" t="s">
        <v>840</v>
      </c>
      <c r="C237" s="20" t="s">
        <v>387</v>
      </c>
      <c r="D237" s="32" t="s">
        <v>757</v>
      </c>
      <c r="E237" s="47" t="s">
        <v>560</v>
      </c>
      <c r="F237" s="53">
        <v>43158</v>
      </c>
      <c r="G237" s="74">
        <v>611900000</v>
      </c>
      <c r="H237" s="32" t="s">
        <v>579</v>
      </c>
      <c r="I237" s="23"/>
      <c r="J237" s="23"/>
      <c r="K237" s="53">
        <v>43160</v>
      </c>
      <c r="L237" s="27">
        <v>43465</v>
      </c>
      <c r="M237" s="70" t="str">
        <f t="shared" si="3"/>
        <v>70%</v>
      </c>
      <c r="N237" s="69"/>
    </row>
    <row r="238" spans="1:14" ht="60" x14ac:dyDescent="0.25">
      <c r="A238" s="36" t="s">
        <v>218</v>
      </c>
      <c r="B238" s="21" t="s">
        <v>848</v>
      </c>
      <c r="C238" s="20" t="s">
        <v>364</v>
      </c>
      <c r="D238" s="23" t="s">
        <v>735</v>
      </c>
      <c r="E238" s="47" t="s">
        <v>561</v>
      </c>
      <c r="F238" s="53">
        <v>43159</v>
      </c>
      <c r="G238" s="74">
        <v>7955268904</v>
      </c>
      <c r="H238" s="32" t="s">
        <v>579</v>
      </c>
      <c r="I238" s="23"/>
      <c r="J238" s="23"/>
      <c r="K238" s="40">
        <v>43160</v>
      </c>
      <c r="L238" s="40">
        <v>43465</v>
      </c>
      <c r="M238" s="70" t="str">
        <f t="shared" si="3"/>
        <v>70%</v>
      </c>
      <c r="N238" s="69"/>
    </row>
    <row r="239" spans="1:14" s="72" customFormat="1" ht="72" x14ac:dyDescent="0.25">
      <c r="A239" s="22" t="s">
        <v>219</v>
      </c>
      <c r="B239" s="21" t="s">
        <v>886</v>
      </c>
      <c r="C239" s="21" t="s">
        <v>388</v>
      </c>
      <c r="D239" s="23" t="s">
        <v>758</v>
      </c>
      <c r="E239" s="26" t="s">
        <v>562</v>
      </c>
      <c r="F239" s="27">
        <v>43164</v>
      </c>
      <c r="G239" s="28">
        <v>1240000000</v>
      </c>
      <c r="H239" s="23" t="s">
        <v>581</v>
      </c>
      <c r="I239" s="21" t="s">
        <v>1397</v>
      </c>
      <c r="J239" s="23">
        <v>286</v>
      </c>
      <c r="K239" s="40">
        <v>43165</v>
      </c>
      <c r="L239" s="40">
        <v>43455</v>
      </c>
      <c r="M239" s="70" t="str">
        <f t="shared" si="3"/>
        <v>72%</v>
      </c>
      <c r="N239" s="61"/>
    </row>
    <row r="240" spans="1:14" ht="108" x14ac:dyDescent="0.25">
      <c r="A240" s="22" t="s">
        <v>220</v>
      </c>
      <c r="B240" s="21" t="s">
        <v>848</v>
      </c>
      <c r="C240" s="21" t="s">
        <v>389</v>
      </c>
      <c r="D240" s="23" t="s">
        <v>759</v>
      </c>
      <c r="E240" s="26" t="s">
        <v>563</v>
      </c>
      <c r="F240" s="27">
        <v>43164</v>
      </c>
      <c r="G240" s="28">
        <v>3480600316</v>
      </c>
      <c r="H240" s="23" t="s">
        <v>581</v>
      </c>
      <c r="I240" s="23"/>
      <c r="J240" s="23"/>
      <c r="K240" s="40">
        <v>43165</v>
      </c>
      <c r="L240" s="40">
        <v>43439</v>
      </c>
      <c r="M240" s="70" t="str">
        <f t="shared" si="3"/>
        <v>76%</v>
      </c>
      <c r="N240" s="69"/>
    </row>
    <row r="241" spans="1:14" ht="60" x14ac:dyDescent="0.25">
      <c r="A241" s="22" t="s">
        <v>221</v>
      </c>
      <c r="B241" s="21" t="s">
        <v>1008</v>
      </c>
      <c r="C241" s="21" t="s">
        <v>245</v>
      </c>
      <c r="D241" s="23" t="s">
        <v>619</v>
      </c>
      <c r="E241" s="26" t="s">
        <v>564</v>
      </c>
      <c r="F241" s="27">
        <v>43166</v>
      </c>
      <c r="G241" s="28">
        <v>5140000000</v>
      </c>
      <c r="H241" s="23" t="s">
        <v>581</v>
      </c>
      <c r="I241" s="23"/>
      <c r="J241" s="23"/>
      <c r="K241" s="40">
        <v>43166</v>
      </c>
      <c r="L241" s="40">
        <v>43440</v>
      </c>
      <c r="M241" s="70" t="str">
        <f t="shared" si="3"/>
        <v>76%</v>
      </c>
      <c r="N241" s="69"/>
    </row>
    <row r="242" spans="1:14" ht="36" x14ac:dyDescent="0.25">
      <c r="A242" s="36" t="s">
        <v>1000</v>
      </c>
      <c r="B242" s="20" t="s">
        <v>777</v>
      </c>
      <c r="C242" s="20" t="s">
        <v>1002</v>
      </c>
      <c r="D242" s="32" t="s">
        <v>1006</v>
      </c>
      <c r="E242" s="47" t="s">
        <v>1003</v>
      </c>
      <c r="F242" s="53">
        <v>43175</v>
      </c>
      <c r="G242" s="74">
        <v>5973800</v>
      </c>
      <c r="H242" s="32" t="s">
        <v>1004</v>
      </c>
      <c r="I242" s="23"/>
      <c r="J242" s="23"/>
      <c r="K242" s="53">
        <v>43175</v>
      </c>
      <c r="L242" s="53">
        <v>43182</v>
      </c>
      <c r="M242" s="70" t="str">
        <f t="shared" si="3"/>
        <v>100%</v>
      </c>
      <c r="N242" s="69"/>
    </row>
    <row r="243" spans="1:14" ht="60" x14ac:dyDescent="0.25">
      <c r="A243" s="36" t="s">
        <v>1001</v>
      </c>
      <c r="B243" s="23" t="s">
        <v>854</v>
      </c>
      <c r="C243" s="20" t="s">
        <v>855</v>
      </c>
      <c r="D243" s="32" t="s">
        <v>856</v>
      </c>
      <c r="E243" s="47" t="s">
        <v>857</v>
      </c>
      <c r="F243" s="53">
        <v>43181</v>
      </c>
      <c r="G243" s="74">
        <v>34172000</v>
      </c>
      <c r="H243" s="32" t="s">
        <v>1005</v>
      </c>
      <c r="I243" s="23"/>
      <c r="J243" s="23"/>
      <c r="K243" s="53">
        <v>43181</v>
      </c>
      <c r="L243" s="53">
        <v>43226</v>
      </c>
      <c r="M243" s="70" t="str">
        <f>IF((ROUND((($N$2-$K243)/(EDATE($L243,0)-$K243)*100),2))&gt;100,"100%",CONCATENATE((ROUND((($N$2-$K243)/(EDATE($L243,0)-$K243)*100),0)),"%"))</f>
        <v>100%</v>
      </c>
      <c r="N243" s="69"/>
    </row>
    <row r="244" spans="1:14" ht="78.75" customHeight="1" x14ac:dyDescent="0.25">
      <c r="A244" s="91" t="s">
        <v>1016</v>
      </c>
      <c r="B244" s="91"/>
      <c r="C244" s="91"/>
      <c r="D244" s="91"/>
      <c r="E244" s="91"/>
      <c r="F244" s="91"/>
      <c r="G244" s="91"/>
      <c r="H244" s="91"/>
      <c r="I244" s="91"/>
      <c r="J244" s="91"/>
      <c r="K244" s="91"/>
      <c r="L244" s="91"/>
      <c r="M244" s="91"/>
    </row>
    <row r="245" spans="1:14" ht="90" x14ac:dyDescent="0.25">
      <c r="A245" s="84" t="s">
        <v>0</v>
      </c>
      <c r="B245" s="84" t="s">
        <v>5</v>
      </c>
      <c r="C245" s="84" t="s">
        <v>1</v>
      </c>
      <c r="D245" s="84" t="s">
        <v>6</v>
      </c>
      <c r="E245" s="84" t="s">
        <v>27</v>
      </c>
      <c r="F245" s="84" t="s">
        <v>28</v>
      </c>
      <c r="G245" s="84" t="s">
        <v>7</v>
      </c>
      <c r="H245" s="84" t="s">
        <v>26</v>
      </c>
      <c r="I245" s="84" t="s">
        <v>31</v>
      </c>
      <c r="J245" s="84" t="s">
        <v>30</v>
      </c>
      <c r="K245" s="84" t="s">
        <v>2</v>
      </c>
      <c r="L245" s="84" t="s">
        <v>3</v>
      </c>
      <c r="M245" s="84" t="s">
        <v>29</v>
      </c>
    </row>
    <row r="246" spans="1:14" ht="96" x14ac:dyDescent="0.25">
      <c r="A246" s="36" t="s">
        <v>1017</v>
      </c>
      <c r="B246" s="21" t="s">
        <v>950</v>
      </c>
      <c r="C246" s="20" t="s">
        <v>1079</v>
      </c>
      <c r="D246" s="23" t="s">
        <v>821</v>
      </c>
      <c r="E246" s="47" t="s">
        <v>1043</v>
      </c>
      <c r="F246" s="53">
        <v>43203</v>
      </c>
      <c r="G246" s="74">
        <v>6562606662</v>
      </c>
      <c r="H246" s="20" t="s">
        <v>1095</v>
      </c>
      <c r="I246" s="51"/>
      <c r="J246" s="23"/>
      <c r="K246" s="40">
        <v>43206</v>
      </c>
      <c r="L246" s="40">
        <v>43465</v>
      </c>
      <c r="M246" s="23" t="str">
        <f>IF((ROUND((($N$2-$K246)/(EDATE($L246,0)-$K246)*100),2))&gt;100,"100%",CONCATENATE((ROUND((($N$2-$K246)/(EDATE($L246,0)-$K246)*100),0)),"%"))</f>
        <v>64%</v>
      </c>
    </row>
    <row r="247" spans="1:14" ht="48" x14ac:dyDescent="0.25">
      <c r="A247" s="36" t="s">
        <v>1018</v>
      </c>
      <c r="B247" s="21" t="s">
        <v>840</v>
      </c>
      <c r="C247" s="20" t="s">
        <v>1080</v>
      </c>
      <c r="D247" s="32" t="s">
        <v>1065</v>
      </c>
      <c r="E247" s="47" t="s">
        <v>1044</v>
      </c>
      <c r="F247" s="53">
        <v>43210</v>
      </c>
      <c r="G247" s="74">
        <v>27793940</v>
      </c>
      <c r="H247" s="20" t="s">
        <v>589</v>
      </c>
      <c r="I247" s="62"/>
      <c r="J247" s="62"/>
      <c r="K247" s="53">
        <v>43213</v>
      </c>
      <c r="L247" s="53">
        <v>43242</v>
      </c>
      <c r="M247" s="23" t="str">
        <f t="shared" ref="M247:M270" si="4">IF((ROUND((($N$2-$K247)/(EDATE($L247,0)-$K247)*100),2))&gt;100,"100%",CONCATENATE((ROUND((($N$2-$K247)/(EDATE($L247,0)-$K247)*100),0)),"%"))</f>
        <v>100%</v>
      </c>
    </row>
    <row r="248" spans="1:14" ht="60" x14ac:dyDescent="0.25">
      <c r="A248" s="36" t="s">
        <v>1019</v>
      </c>
      <c r="B248" s="21" t="s">
        <v>1042</v>
      </c>
      <c r="C248" s="20" t="s">
        <v>1081</v>
      </c>
      <c r="D248" s="32" t="s">
        <v>1066</v>
      </c>
      <c r="E248" s="47" t="s">
        <v>1045</v>
      </c>
      <c r="F248" s="53">
        <v>43214</v>
      </c>
      <c r="G248" s="74">
        <v>2714152</v>
      </c>
      <c r="H248" s="20" t="s">
        <v>586</v>
      </c>
      <c r="I248" s="62"/>
      <c r="J248" s="62"/>
      <c r="K248" s="53">
        <v>43214</v>
      </c>
      <c r="L248" s="53">
        <v>43457</v>
      </c>
      <c r="M248" s="23" t="str">
        <f t="shared" si="4"/>
        <v>65%</v>
      </c>
    </row>
    <row r="249" spans="1:14" ht="84" x14ac:dyDescent="0.25">
      <c r="A249" s="36" t="s">
        <v>1020</v>
      </c>
      <c r="B249" s="21" t="s">
        <v>950</v>
      </c>
      <c r="C249" s="20" t="s">
        <v>1082</v>
      </c>
      <c r="D249" s="23" t="s">
        <v>1067</v>
      </c>
      <c r="E249" s="26" t="s">
        <v>1046</v>
      </c>
      <c r="F249" s="53">
        <v>43216</v>
      </c>
      <c r="G249" s="74">
        <v>2000000000</v>
      </c>
      <c r="H249" s="20" t="s">
        <v>586</v>
      </c>
      <c r="I249" s="62"/>
      <c r="J249" s="62"/>
      <c r="K249" s="53">
        <v>43221</v>
      </c>
      <c r="L249" s="53">
        <v>43465</v>
      </c>
      <c r="M249" s="23" t="str">
        <f t="shared" si="4"/>
        <v>62%</v>
      </c>
    </row>
    <row r="250" spans="1:14" ht="84" x14ac:dyDescent="0.25">
      <c r="A250" s="36" t="s">
        <v>1021</v>
      </c>
      <c r="B250" s="20" t="s">
        <v>777</v>
      </c>
      <c r="C250" s="20" t="s">
        <v>1083</v>
      </c>
      <c r="D250" s="23" t="s">
        <v>825</v>
      </c>
      <c r="E250" s="26" t="s">
        <v>1047</v>
      </c>
      <c r="F250" s="53">
        <v>43216</v>
      </c>
      <c r="G250" s="74">
        <v>1838812105</v>
      </c>
      <c r="H250" s="20" t="s">
        <v>586</v>
      </c>
      <c r="I250" s="62"/>
      <c r="J250" s="62"/>
      <c r="K250" s="53">
        <v>43222</v>
      </c>
      <c r="L250" s="53">
        <v>43465</v>
      </c>
      <c r="M250" s="23" t="str">
        <f t="shared" si="4"/>
        <v>62%</v>
      </c>
    </row>
    <row r="251" spans="1:14" ht="84" x14ac:dyDescent="0.25">
      <c r="A251" s="37" t="s">
        <v>1022</v>
      </c>
      <c r="B251" s="21" t="s">
        <v>840</v>
      </c>
      <c r="C251" s="20" t="s">
        <v>1084</v>
      </c>
      <c r="D251" s="32" t="s">
        <v>1068</v>
      </c>
      <c r="E251" s="26" t="s">
        <v>1048</v>
      </c>
      <c r="F251" s="53">
        <v>43217</v>
      </c>
      <c r="G251" s="74">
        <v>193292652</v>
      </c>
      <c r="H251" s="20" t="s">
        <v>1096</v>
      </c>
      <c r="I251" s="62"/>
      <c r="J251" s="62"/>
      <c r="K251" s="53">
        <v>43222</v>
      </c>
      <c r="L251" s="53">
        <v>43465</v>
      </c>
      <c r="M251" s="23" t="str">
        <f t="shared" si="4"/>
        <v>62%</v>
      </c>
    </row>
    <row r="252" spans="1:14" ht="72" x14ac:dyDescent="0.25">
      <c r="A252" s="36" t="s">
        <v>1023</v>
      </c>
      <c r="B252" s="23" t="s">
        <v>854</v>
      </c>
      <c r="C252" s="20" t="s">
        <v>855</v>
      </c>
      <c r="D252" s="32" t="s">
        <v>856</v>
      </c>
      <c r="E252" s="26" t="s">
        <v>1049</v>
      </c>
      <c r="F252" s="53">
        <v>43223</v>
      </c>
      <c r="G252" s="74">
        <v>202020370</v>
      </c>
      <c r="H252" s="20" t="s">
        <v>1097</v>
      </c>
      <c r="I252" s="62"/>
      <c r="J252" s="62"/>
      <c r="K252" s="53">
        <v>43227</v>
      </c>
      <c r="L252" s="53">
        <v>43465</v>
      </c>
      <c r="M252" s="23" t="str">
        <f t="shared" si="4"/>
        <v>61%</v>
      </c>
    </row>
    <row r="253" spans="1:14" s="72" customFormat="1" ht="60" x14ac:dyDescent="0.25">
      <c r="A253" s="36" t="s">
        <v>1024</v>
      </c>
      <c r="B253" s="23" t="s">
        <v>854</v>
      </c>
      <c r="C253" s="20" t="s">
        <v>1085</v>
      </c>
      <c r="D253" s="32" t="s">
        <v>1069</v>
      </c>
      <c r="E253" s="26" t="s">
        <v>1050</v>
      </c>
      <c r="F253" s="53">
        <v>43244</v>
      </c>
      <c r="G253" s="74">
        <v>50228572</v>
      </c>
      <c r="H253" s="20" t="s">
        <v>1098</v>
      </c>
      <c r="I253" s="51" t="s">
        <v>1434</v>
      </c>
      <c r="J253" s="23">
        <v>276</v>
      </c>
      <c r="K253" s="53">
        <v>43245</v>
      </c>
      <c r="L253" s="53">
        <v>43308</v>
      </c>
      <c r="M253" s="23" t="str">
        <f t="shared" si="4"/>
        <v>100%</v>
      </c>
    </row>
    <row r="254" spans="1:14" ht="60" x14ac:dyDescent="0.25">
      <c r="A254" s="36" t="s">
        <v>1025</v>
      </c>
      <c r="B254" s="21" t="s">
        <v>762</v>
      </c>
      <c r="C254" s="20" t="s">
        <v>1086</v>
      </c>
      <c r="D254" s="23" t="s">
        <v>1070</v>
      </c>
      <c r="E254" s="26" t="s">
        <v>1051</v>
      </c>
      <c r="F254" s="53">
        <v>43250</v>
      </c>
      <c r="G254" s="74">
        <v>498532927</v>
      </c>
      <c r="H254" s="20" t="s">
        <v>597</v>
      </c>
      <c r="I254" s="62"/>
      <c r="J254" s="62"/>
      <c r="K254" s="53">
        <v>43252</v>
      </c>
      <c r="L254" s="53">
        <v>43465</v>
      </c>
      <c r="M254" s="23" t="str">
        <f t="shared" si="4"/>
        <v>57%</v>
      </c>
    </row>
    <row r="255" spans="1:14" ht="48" x14ac:dyDescent="0.25">
      <c r="A255" s="36" t="s">
        <v>1026</v>
      </c>
      <c r="B255" s="21" t="s">
        <v>950</v>
      </c>
      <c r="C255" s="20" t="s">
        <v>1087</v>
      </c>
      <c r="D255" s="32" t="s">
        <v>1071</v>
      </c>
      <c r="E255" s="26" t="s">
        <v>1052</v>
      </c>
      <c r="F255" s="53">
        <v>43252</v>
      </c>
      <c r="G255" s="74">
        <v>68275500</v>
      </c>
      <c r="H255" s="20" t="s">
        <v>588</v>
      </c>
      <c r="I255" s="62"/>
      <c r="J255" s="62"/>
      <c r="K255" s="53">
        <v>43252</v>
      </c>
      <c r="L255" s="53">
        <v>43312</v>
      </c>
      <c r="M255" s="23" t="str">
        <f t="shared" si="4"/>
        <v>100%</v>
      </c>
    </row>
    <row r="256" spans="1:14" ht="84" x14ac:dyDescent="0.25">
      <c r="A256" s="36" t="s">
        <v>1027</v>
      </c>
      <c r="B256" s="21" t="s">
        <v>950</v>
      </c>
      <c r="C256" s="20" t="s">
        <v>1088</v>
      </c>
      <c r="D256" s="32" t="s">
        <v>1072</v>
      </c>
      <c r="E256" s="26" t="s">
        <v>1053</v>
      </c>
      <c r="F256" s="53">
        <v>43263</v>
      </c>
      <c r="G256" s="74">
        <v>22500000</v>
      </c>
      <c r="H256" s="20" t="s">
        <v>1099</v>
      </c>
      <c r="I256" s="62"/>
      <c r="J256" s="62"/>
      <c r="K256" s="53">
        <v>43266</v>
      </c>
      <c r="L256" s="53">
        <v>43280</v>
      </c>
      <c r="M256" s="23" t="str">
        <f t="shared" si="4"/>
        <v>100%</v>
      </c>
    </row>
    <row r="257" spans="1:13" ht="48" x14ac:dyDescent="0.25">
      <c r="A257" s="36" t="s">
        <v>1028</v>
      </c>
      <c r="B257" s="21" t="s">
        <v>950</v>
      </c>
      <c r="C257" s="20" t="s">
        <v>388</v>
      </c>
      <c r="D257" s="32" t="s">
        <v>758</v>
      </c>
      <c r="E257" s="26" t="s">
        <v>1052</v>
      </c>
      <c r="F257" s="53">
        <v>43266</v>
      </c>
      <c r="G257" s="74">
        <v>41743129</v>
      </c>
      <c r="H257" s="20" t="s">
        <v>588</v>
      </c>
      <c r="I257" s="62"/>
      <c r="J257" s="62"/>
      <c r="K257" s="53">
        <v>43266</v>
      </c>
      <c r="L257" s="53">
        <v>43326</v>
      </c>
      <c r="M257" s="23" t="str">
        <f t="shared" si="4"/>
        <v>100%</v>
      </c>
    </row>
    <row r="258" spans="1:13" ht="144" x14ac:dyDescent="0.25">
      <c r="A258" s="36" t="s">
        <v>1029</v>
      </c>
      <c r="B258" s="21" t="s">
        <v>894</v>
      </c>
      <c r="C258" s="20" t="s">
        <v>1089</v>
      </c>
      <c r="D258" s="20" t="s">
        <v>1073</v>
      </c>
      <c r="E258" s="26" t="s">
        <v>1054</v>
      </c>
      <c r="F258" s="53">
        <v>43271</v>
      </c>
      <c r="G258" s="74">
        <v>610616933</v>
      </c>
      <c r="H258" s="20" t="s">
        <v>1100</v>
      </c>
      <c r="I258" s="62"/>
      <c r="J258" s="62"/>
      <c r="K258" s="53">
        <v>43272</v>
      </c>
      <c r="L258" s="53">
        <v>43464</v>
      </c>
      <c r="M258" s="23" t="str">
        <f t="shared" si="4"/>
        <v>53%</v>
      </c>
    </row>
    <row r="259" spans="1:13" ht="204" x14ac:dyDescent="0.25">
      <c r="A259" s="36" t="s">
        <v>1030</v>
      </c>
      <c r="B259" s="21" t="s">
        <v>894</v>
      </c>
      <c r="C259" s="20" t="s">
        <v>1090</v>
      </c>
      <c r="D259" s="32" t="s">
        <v>1074</v>
      </c>
      <c r="E259" s="26" t="s">
        <v>1055</v>
      </c>
      <c r="F259" s="53">
        <v>43271</v>
      </c>
      <c r="G259" s="74">
        <v>6488517615</v>
      </c>
      <c r="H259" s="20" t="s">
        <v>573</v>
      </c>
      <c r="I259" s="62"/>
      <c r="J259" s="62"/>
      <c r="K259" s="53">
        <v>43272</v>
      </c>
      <c r="L259" s="53">
        <v>43454</v>
      </c>
      <c r="M259" s="23" t="str">
        <f t="shared" si="4"/>
        <v>55%</v>
      </c>
    </row>
    <row r="260" spans="1:13" ht="36" x14ac:dyDescent="0.25">
      <c r="A260" s="36" t="s">
        <v>1031</v>
      </c>
      <c r="B260" s="21" t="s">
        <v>886</v>
      </c>
      <c r="C260" s="20" t="s">
        <v>1091</v>
      </c>
      <c r="D260" s="32" t="s">
        <v>1075</v>
      </c>
      <c r="E260" s="26" t="s">
        <v>1056</v>
      </c>
      <c r="F260" s="53">
        <v>43271</v>
      </c>
      <c r="G260" s="74">
        <v>31980000</v>
      </c>
      <c r="H260" s="20" t="s">
        <v>573</v>
      </c>
      <c r="I260" s="62"/>
      <c r="J260" s="62"/>
      <c r="K260" s="53">
        <v>43272</v>
      </c>
      <c r="L260" s="53">
        <v>43454</v>
      </c>
      <c r="M260" s="23" t="str">
        <f t="shared" si="4"/>
        <v>55%</v>
      </c>
    </row>
    <row r="261" spans="1:13" ht="132" x14ac:dyDescent="0.25">
      <c r="A261" s="71" t="s">
        <v>1032</v>
      </c>
      <c r="B261" s="21" t="s">
        <v>840</v>
      </c>
      <c r="C261" s="21" t="s">
        <v>224</v>
      </c>
      <c r="D261" s="23" t="s">
        <v>598</v>
      </c>
      <c r="E261" s="26" t="s">
        <v>1057</v>
      </c>
      <c r="F261" s="27">
        <v>43280</v>
      </c>
      <c r="G261" s="28">
        <v>75000000</v>
      </c>
      <c r="H261" s="21" t="s">
        <v>573</v>
      </c>
      <c r="I261" s="62"/>
      <c r="J261" s="62"/>
      <c r="K261" s="53">
        <v>43282</v>
      </c>
      <c r="L261" s="53">
        <v>43465</v>
      </c>
      <c r="M261" s="23" t="str">
        <f t="shared" si="4"/>
        <v>50%</v>
      </c>
    </row>
    <row r="262" spans="1:13" ht="120" x14ac:dyDescent="0.25">
      <c r="A262" s="71" t="s">
        <v>1033</v>
      </c>
      <c r="B262" s="21" t="s">
        <v>840</v>
      </c>
      <c r="C262" s="21" t="s">
        <v>223</v>
      </c>
      <c r="D262" s="23" t="s">
        <v>598</v>
      </c>
      <c r="E262" s="26" t="s">
        <v>1058</v>
      </c>
      <c r="F262" s="27">
        <v>43280</v>
      </c>
      <c r="G262" s="28">
        <v>956773240</v>
      </c>
      <c r="H262" s="21" t="s">
        <v>573</v>
      </c>
      <c r="I262" s="62"/>
      <c r="J262" s="62"/>
      <c r="K262" s="53">
        <v>43282</v>
      </c>
      <c r="L262" s="53">
        <v>43465</v>
      </c>
      <c r="M262" s="23" t="str">
        <f t="shared" si="4"/>
        <v>50%</v>
      </c>
    </row>
    <row r="263" spans="1:13" ht="144" x14ac:dyDescent="0.25">
      <c r="A263" s="71" t="s">
        <v>1034</v>
      </c>
      <c r="B263" s="21" t="s">
        <v>777</v>
      </c>
      <c r="C263" s="21" t="s">
        <v>236</v>
      </c>
      <c r="D263" s="23" t="s">
        <v>1076</v>
      </c>
      <c r="E263" s="26" t="s">
        <v>1059</v>
      </c>
      <c r="F263" s="27">
        <v>43280</v>
      </c>
      <c r="G263" s="28">
        <v>27321630</v>
      </c>
      <c r="H263" s="21" t="s">
        <v>573</v>
      </c>
      <c r="I263" s="62"/>
      <c r="J263" s="62"/>
      <c r="K263" s="53">
        <v>43282</v>
      </c>
      <c r="L263" s="53">
        <v>43465</v>
      </c>
      <c r="M263" s="23" t="str">
        <f t="shared" si="4"/>
        <v>50%</v>
      </c>
    </row>
    <row r="264" spans="1:13" ht="84" x14ac:dyDescent="0.25">
      <c r="A264" s="71" t="s">
        <v>1035</v>
      </c>
      <c r="B264" s="20" t="s">
        <v>777</v>
      </c>
      <c r="C264" s="20" t="s">
        <v>226</v>
      </c>
      <c r="D264" s="32" t="s">
        <v>600</v>
      </c>
      <c r="E264" s="26" t="s">
        <v>395</v>
      </c>
      <c r="F264" s="53">
        <v>43280</v>
      </c>
      <c r="G264" s="74">
        <v>114846174</v>
      </c>
      <c r="H264" s="20" t="s">
        <v>573</v>
      </c>
      <c r="I264" s="62"/>
      <c r="J264" s="62"/>
      <c r="K264" s="53">
        <v>43282</v>
      </c>
      <c r="L264" s="53">
        <v>43465</v>
      </c>
      <c r="M264" s="23" t="str">
        <f t="shared" si="4"/>
        <v>50%</v>
      </c>
    </row>
    <row r="265" spans="1:13" ht="96" x14ac:dyDescent="0.25">
      <c r="A265" s="71" t="s">
        <v>1036</v>
      </c>
      <c r="B265" s="20" t="s">
        <v>777</v>
      </c>
      <c r="C265" s="20" t="s">
        <v>1092</v>
      </c>
      <c r="D265" s="32" t="s">
        <v>1077</v>
      </c>
      <c r="E265" s="26" t="s">
        <v>1060</v>
      </c>
      <c r="F265" s="53">
        <v>43280</v>
      </c>
      <c r="G265" s="77" t="s">
        <v>1094</v>
      </c>
      <c r="H265" s="20" t="s">
        <v>572</v>
      </c>
      <c r="I265" s="62"/>
      <c r="J265" s="62"/>
      <c r="K265" s="53">
        <v>43282</v>
      </c>
      <c r="L265" s="53">
        <v>43646</v>
      </c>
      <c r="M265" s="23" t="str">
        <f t="shared" si="4"/>
        <v>25%</v>
      </c>
    </row>
    <row r="266" spans="1:13" ht="60" x14ac:dyDescent="0.25">
      <c r="A266" s="71" t="s">
        <v>1037</v>
      </c>
      <c r="B266" s="20" t="s">
        <v>777</v>
      </c>
      <c r="C266" s="20" t="s">
        <v>226</v>
      </c>
      <c r="D266" s="32" t="s">
        <v>600</v>
      </c>
      <c r="E266" s="26" t="s">
        <v>394</v>
      </c>
      <c r="F266" s="53">
        <v>43280</v>
      </c>
      <c r="G266" s="74">
        <v>29409906</v>
      </c>
      <c r="H266" s="20" t="s">
        <v>573</v>
      </c>
      <c r="I266" s="62"/>
      <c r="J266" s="62"/>
      <c r="K266" s="53">
        <v>43282</v>
      </c>
      <c r="L266" s="53">
        <v>43465</v>
      </c>
      <c r="M266" s="23" t="str">
        <f t="shared" si="4"/>
        <v>50%</v>
      </c>
    </row>
    <row r="267" spans="1:13" ht="216" x14ac:dyDescent="0.25">
      <c r="A267" s="71" t="s">
        <v>1038</v>
      </c>
      <c r="B267" s="20" t="s">
        <v>777</v>
      </c>
      <c r="C267" s="21" t="s">
        <v>226</v>
      </c>
      <c r="D267" s="32" t="s">
        <v>600</v>
      </c>
      <c r="E267" s="26" t="s">
        <v>1061</v>
      </c>
      <c r="F267" s="27">
        <v>43280</v>
      </c>
      <c r="G267" s="28">
        <v>34803432</v>
      </c>
      <c r="H267" s="21" t="s">
        <v>573</v>
      </c>
      <c r="I267" s="62"/>
      <c r="J267" s="62"/>
      <c r="K267" s="53">
        <v>43282</v>
      </c>
      <c r="L267" s="53">
        <v>43465</v>
      </c>
      <c r="M267" s="23" t="str">
        <f t="shared" si="4"/>
        <v>50%</v>
      </c>
    </row>
    <row r="268" spans="1:13" ht="84" x14ac:dyDescent="0.25">
      <c r="A268" s="71" t="s">
        <v>1039</v>
      </c>
      <c r="B268" s="20" t="s">
        <v>777</v>
      </c>
      <c r="C268" s="21" t="s">
        <v>226</v>
      </c>
      <c r="D268" s="23" t="s">
        <v>600</v>
      </c>
      <c r="E268" s="26" t="s">
        <v>1062</v>
      </c>
      <c r="F268" s="53">
        <v>43280</v>
      </c>
      <c r="G268" s="74">
        <v>34982274</v>
      </c>
      <c r="H268" s="20" t="s">
        <v>573</v>
      </c>
      <c r="I268" s="62"/>
      <c r="J268" s="62"/>
      <c r="K268" s="53">
        <v>43282</v>
      </c>
      <c r="L268" s="53">
        <v>43465</v>
      </c>
      <c r="M268" s="23" t="str">
        <f t="shared" si="4"/>
        <v>50%</v>
      </c>
    </row>
    <row r="269" spans="1:13" ht="96" x14ac:dyDescent="0.25">
      <c r="A269" s="71" t="s">
        <v>1040</v>
      </c>
      <c r="B269" s="20" t="s">
        <v>828</v>
      </c>
      <c r="C269" s="21" t="s">
        <v>1093</v>
      </c>
      <c r="D269" s="23" t="s">
        <v>1078</v>
      </c>
      <c r="E269" s="26" t="s">
        <v>1063</v>
      </c>
      <c r="F269" s="53">
        <v>43280</v>
      </c>
      <c r="G269" s="74">
        <v>31166666</v>
      </c>
      <c r="H269" s="20" t="s">
        <v>1101</v>
      </c>
      <c r="I269" s="62"/>
      <c r="J269" s="62"/>
      <c r="K269" s="53">
        <v>43284</v>
      </c>
      <c r="L269" s="53">
        <v>43456</v>
      </c>
      <c r="M269" s="23" t="str">
        <f t="shared" si="4"/>
        <v>52%</v>
      </c>
    </row>
    <row r="270" spans="1:13" ht="120" x14ac:dyDescent="0.25">
      <c r="A270" s="71" t="s">
        <v>1041</v>
      </c>
      <c r="B270" s="21" t="s">
        <v>950</v>
      </c>
      <c r="C270" s="21" t="s">
        <v>241</v>
      </c>
      <c r="D270" s="23" t="s">
        <v>1114</v>
      </c>
      <c r="E270" s="26" t="s">
        <v>1064</v>
      </c>
      <c r="F270" s="27">
        <v>43280</v>
      </c>
      <c r="G270" s="28">
        <v>644271154</v>
      </c>
      <c r="H270" s="21" t="s">
        <v>573</v>
      </c>
      <c r="I270" s="62"/>
      <c r="J270" s="62"/>
      <c r="K270" s="53">
        <v>43282</v>
      </c>
      <c r="L270" s="53">
        <v>43465</v>
      </c>
      <c r="M270" s="23" t="str">
        <f t="shared" si="4"/>
        <v>50%</v>
      </c>
    </row>
    <row r="271" spans="1:13" ht="69.75" customHeight="1" x14ac:dyDescent="0.25">
      <c r="A271" s="92" t="s">
        <v>1116</v>
      </c>
      <c r="B271" s="92"/>
      <c r="C271" s="92"/>
      <c r="D271" s="92"/>
      <c r="E271" s="92"/>
      <c r="F271" s="92"/>
      <c r="G271" s="92"/>
      <c r="H271" s="92"/>
      <c r="I271" s="92"/>
      <c r="J271" s="92"/>
      <c r="K271" s="92"/>
      <c r="L271" s="92"/>
      <c r="M271" s="92"/>
    </row>
    <row r="272" spans="1:13" s="72" customFormat="1" ht="90" x14ac:dyDescent="0.25">
      <c r="A272" s="84" t="s">
        <v>0</v>
      </c>
      <c r="B272" s="84" t="s">
        <v>5</v>
      </c>
      <c r="C272" s="84" t="s">
        <v>1</v>
      </c>
      <c r="D272" s="84" t="s">
        <v>6</v>
      </c>
      <c r="E272" s="84" t="s">
        <v>27</v>
      </c>
      <c r="F272" s="84" t="s">
        <v>28</v>
      </c>
      <c r="G272" s="84" t="s">
        <v>7</v>
      </c>
      <c r="H272" s="84" t="s">
        <v>26</v>
      </c>
      <c r="I272" s="84" t="s">
        <v>31</v>
      </c>
      <c r="J272" s="84" t="s">
        <v>30</v>
      </c>
      <c r="K272" s="84" t="s">
        <v>2</v>
      </c>
      <c r="L272" s="84" t="s">
        <v>3</v>
      </c>
      <c r="M272" s="84" t="s">
        <v>29</v>
      </c>
    </row>
    <row r="273" spans="1:13" s="72" customFormat="1" ht="105.75" customHeight="1" x14ac:dyDescent="0.25">
      <c r="A273" s="75" t="s">
        <v>1118</v>
      </c>
      <c r="B273" s="21" t="s">
        <v>783</v>
      </c>
      <c r="C273" s="20" t="s">
        <v>1313</v>
      </c>
      <c r="D273" s="23" t="s">
        <v>1271</v>
      </c>
      <c r="E273" s="47" t="s">
        <v>1197</v>
      </c>
      <c r="F273" s="53">
        <v>43285</v>
      </c>
      <c r="G273" s="74">
        <v>258598718</v>
      </c>
      <c r="H273" s="20" t="s">
        <v>591</v>
      </c>
      <c r="I273" s="51" t="s">
        <v>1398</v>
      </c>
      <c r="J273" s="62"/>
      <c r="K273" s="46">
        <v>43286</v>
      </c>
      <c r="L273" s="40">
        <v>43438</v>
      </c>
      <c r="M273" s="23" t="str">
        <f>IF((ROUND((($N$2-$K273)/(EDATE($L273,0)-$K273)*100),2))&gt;100,"100%",CONCATENATE((ROUND((($N$2-$K273)/(EDATE($L273,0)-$K273)*100),0)),"%"))</f>
        <v>57%</v>
      </c>
    </row>
    <row r="274" spans="1:13" ht="108.75" customHeight="1" x14ac:dyDescent="0.25">
      <c r="A274" s="75" t="s">
        <v>1119</v>
      </c>
      <c r="B274" s="21" t="s">
        <v>783</v>
      </c>
      <c r="C274" s="20" t="s">
        <v>1314</v>
      </c>
      <c r="D274" s="32" t="s">
        <v>1273</v>
      </c>
      <c r="E274" s="47" t="s">
        <v>1197</v>
      </c>
      <c r="F274" s="53">
        <v>43285</v>
      </c>
      <c r="G274" s="74">
        <v>15981060</v>
      </c>
      <c r="H274" s="20" t="s">
        <v>591</v>
      </c>
      <c r="I274" s="62"/>
      <c r="J274" s="62"/>
      <c r="K274" s="53">
        <v>43286</v>
      </c>
      <c r="L274" s="53">
        <v>43377</v>
      </c>
      <c r="M274" s="23" t="str">
        <f t="shared" ref="M274:M337" si="5">IF((ROUND((($N$2-$K274)/(EDATE($L274,0)-$K274)*100),2))&gt;100,"100%",CONCATENATE((ROUND((($N$2-$K274)/(EDATE($L274,0)-$K274)*100),0)),"%"))</f>
        <v>96%</v>
      </c>
    </row>
    <row r="275" spans="1:13" ht="100.5" customHeight="1" x14ac:dyDescent="0.25">
      <c r="A275" s="75" t="s">
        <v>1120</v>
      </c>
      <c r="B275" s="20" t="s">
        <v>1272</v>
      </c>
      <c r="C275" s="20" t="s">
        <v>328</v>
      </c>
      <c r="D275" s="32" t="s">
        <v>700</v>
      </c>
      <c r="E275" s="47" t="s">
        <v>1198</v>
      </c>
      <c r="F275" s="53">
        <v>43286</v>
      </c>
      <c r="G275" s="74">
        <v>39500000</v>
      </c>
      <c r="H275" s="20" t="s">
        <v>588</v>
      </c>
      <c r="I275" s="62"/>
      <c r="J275" s="62"/>
      <c r="K275" s="53">
        <v>43287</v>
      </c>
      <c r="L275" s="53">
        <v>43348</v>
      </c>
      <c r="M275" s="23" t="str">
        <f t="shared" si="5"/>
        <v>100%</v>
      </c>
    </row>
    <row r="276" spans="1:13" ht="79.5" customHeight="1" x14ac:dyDescent="0.25">
      <c r="A276" s="75" t="s">
        <v>1121</v>
      </c>
      <c r="B276" s="20" t="s">
        <v>1272</v>
      </c>
      <c r="C276" s="20" t="s">
        <v>246</v>
      </c>
      <c r="D276" s="23" t="s">
        <v>620</v>
      </c>
      <c r="E276" s="47" t="s">
        <v>1199</v>
      </c>
      <c r="F276" s="53">
        <v>43286</v>
      </c>
      <c r="G276" s="74">
        <v>1203765166</v>
      </c>
      <c r="H276" s="20" t="s">
        <v>574</v>
      </c>
      <c r="I276" s="62"/>
      <c r="J276" s="62"/>
      <c r="K276" s="46">
        <v>43290</v>
      </c>
      <c r="L276" s="53">
        <v>43442</v>
      </c>
      <c r="M276" s="23" t="str">
        <f t="shared" si="5"/>
        <v>55%</v>
      </c>
    </row>
    <row r="277" spans="1:13" ht="149.25" customHeight="1" x14ac:dyDescent="0.25">
      <c r="A277" s="75" t="s">
        <v>1122</v>
      </c>
      <c r="B277" s="20" t="s">
        <v>1272</v>
      </c>
      <c r="C277" s="20" t="s">
        <v>379</v>
      </c>
      <c r="D277" s="32" t="s">
        <v>750</v>
      </c>
      <c r="E277" s="47" t="s">
        <v>1200</v>
      </c>
      <c r="F277" s="53">
        <v>43286</v>
      </c>
      <c r="G277" s="74">
        <v>467943438</v>
      </c>
      <c r="H277" s="20" t="s">
        <v>574</v>
      </c>
      <c r="I277" s="62"/>
      <c r="J277" s="62"/>
      <c r="K277" s="53">
        <v>43290</v>
      </c>
      <c r="L277" s="53">
        <v>43442</v>
      </c>
      <c r="M277" s="23" t="str">
        <f t="shared" si="5"/>
        <v>55%</v>
      </c>
    </row>
    <row r="278" spans="1:13" ht="55.5" customHeight="1" x14ac:dyDescent="0.25">
      <c r="A278" s="75" t="s">
        <v>1123</v>
      </c>
      <c r="B278" s="20" t="s">
        <v>1272</v>
      </c>
      <c r="C278" s="20" t="s">
        <v>951</v>
      </c>
      <c r="D278" s="32" t="s">
        <v>952</v>
      </c>
      <c r="E278" s="47" t="s">
        <v>1201</v>
      </c>
      <c r="F278" s="53">
        <v>43286</v>
      </c>
      <c r="G278" s="74">
        <v>452037601</v>
      </c>
      <c r="H278" s="20" t="s">
        <v>574</v>
      </c>
      <c r="I278" s="62"/>
      <c r="J278" s="62"/>
      <c r="K278" s="46">
        <v>43291</v>
      </c>
      <c r="L278" s="53">
        <v>43443</v>
      </c>
      <c r="M278" s="23" t="str">
        <f t="shared" si="5"/>
        <v>54%</v>
      </c>
    </row>
    <row r="279" spans="1:13" ht="144" customHeight="1" x14ac:dyDescent="0.25">
      <c r="A279" s="75" t="s">
        <v>1124</v>
      </c>
      <c r="B279" s="21" t="s">
        <v>783</v>
      </c>
      <c r="C279" s="20" t="s">
        <v>784</v>
      </c>
      <c r="D279" s="32" t="s">
        <v>779</v>
      </c>
      <c r="E279" s="47" t="s">
        <v>1202</v>
      </c>
      <c r="F279" s="53">
        <v>43291</v>
      </c>
      <c r="G279" s="74">
        <v>670000000</v>
      </c>
      <c r="H279" s="20" t="s">
        <v>1380</v>
      </c>
      <c r="I279" s="62"/>
      <c r="J279" s="62"/>
      <c r="K279" s="53">
        <v>43291</v>
      </c>
      <c r="L279" s="53">
        <v>43462</v>
      </c>
      <c r="M279" s="23" t="str">
        <f t="shared" si="5"/>
        <v>48%</v>
      </c>
    </row>
    <row r="280" spans="1:13" ht="99.75" customHeight="1" x14ac:dyDescent="0.25">
      <c r="A280" s="75" t="s">
        <v>1125</v>
      </c>
      <c r="B280" s="21" t="s">
        <v>783</v>
      </c>
      <c r="C280" s="20" t="s">
        <v>253</v>
      </c>
      <c r="D280" s="32" t="s">
        <v>626</v>
      </c>
      <c r="E280" s="47" t="s">
        <v>1203</v>
      </c>
      <c r="F280" s="53">
        <v>43294</v>
      </c>
      <c r="G280" s="74">
        <v>672000000</v>
      </c>
      <c r="H280" s="20" t="s">
        <v>1381</v>
      </c>
      <c r="I280" s="62"/>
      <c r="J280" s="62"/>
      <c r="K280" s="53">
        <v>43297</v>
      </c>
      <c r="L280" s="53">
        <v>43465</v>
      </c>
      <c r="M280" s="23" t="str">
        <f t="shared" si="5"/>
        <v>45%</v>
      </c>
    </row>
    <row r="281" spans="1:13" ht="72" customHeight="1" x14ac:dyDescent="0.25">
      <c r="A281" s="75" t="s">
        <v>1126</v>
      </c>
      <c r="B281" s="20" t="s">
        <v>777</v>
      </c>
      <c r="C281" s="20" t="s">
        <v>383</v>
      </c>
      <c r="D281" s="32" t="s">
        <v>754</v>
      </c>
      <c r="E281" s="47" t="s">
        <v>1204</v>
      </c>
      <c r="F281" s="53">
        <v>43299</v>
      </c>
      <c r="G281" s="74">
        <v>234804360</v>
      </c>
      <c r="H281" s="20" t="s">
        <v>1382</v>
      </c>
      <c r="I281" s="62"/>
      <c r="J281" s="62"/>
      <c r="K281" s="53">
        <v>43300</v>
      </c>
      <c r="L281" s="53">
        <v>43308</v>
      </c>
      <c r="M281" s="23" t="str">
        <f t="shared" si="5"/>
        <v>100%</v>
      </c>
    </row>
    <row r="282" spans="1:13" ht="77.25" customHeight="1" x14ac:dyDescent="0.25">
      <c r="A282" s="75" t="s">
        <v>1127</v>
      </c>
      <c r="B282" s="20" t="s">
        <v>1272</v>
      </c>
      <c r="C282" s="20" t="s">
        <v>1315</v>
      </c>
      <c r="D282" s="32" t="s">
        <v>1274</v>
      </c>
      <c r="E282" s="47" t="s">
        <v>1205</v>
      </c>
      <c r="F282" s="53">
        <v>43299</v>
      </c>
      <c r="G282" s="74">
        <v>280000000</v>
      </c>
      <c r="H282" s="20" t="s">
        <v>1383</v>
      </c>
      <c r="I282" s="62"/>
      <c r="J282" s="62"/>
      <c r="K282" s="53">
        <v>43300</v>
      </c>
      <c r="L282" s="53">
        <v>43315</v>
      </c>
      <c r="M282" s="23" t="str">
        <f t="shared" si="5"/>
        <v>100%</v>
      </c>
    </row>
    <row r="283" spans="1:13" ht="131.25" customHeight="1" x14ac:dyDescent="0.25">
      <c r="A283" s="75" t="s">
        <v>1128</v>
      </c>
      <c r="B283" s="20" t="s">
        <v>840</v>
      </c>
      <c r="C283" s="20" t="s">
        <v>1316</v>
      </c>
      <c r="D283" s="32" t="s">
        <v>1275</v>
      </c>
      <c r="E283" s="47" t="s">
        <v>1206</v>
      </c>
      <c r="F283" s="53">
        <v>43300</v>
      </c>
      <c r="G283" s="74">
        <v>50000000</v>
      </c>
      <c r="H283" s="20" t="s">
        <v>574</v>
      </c>
      <c r="I283" s="62"/>
      <c r="J283" s="62"/>
      <c r="K283" s="53">
        <v>43306</v>
      </c>
      <c r="L283" s="53">
        <v>43458</v>
      </c>
      <c r="M283" s="23" t="str">
        <f t="shared" si="5"/>
        <v>44%</v>
      </c>
    </row>
    <row r="284" spans="1:13" ht="93" customHeight="1" x14ac:dyDescent="0.25">
      <c r="A284" s="75" t="s">
        <v>1129</v>
      </c>
      <c r="B284" s="21" t="s">
        <v>894</v>
      </c>
      <c r="C284" s="20" t="s">
        <v>1317</v>
      </c>
      <c r="D284" s="32" t="s">
        <v>1276</v>
      </c>
      <c r="E284" s="47" t="s">
        <v>1207</v>
      </c>
      <c r="F284" s="53">
        <v>43300</v>
      </c>
      <c r="G284" s="82">
        <v>3099719398</v>
      </c>
      <c r="H284" s="20" t="s">
        <v>574</v>
      </c>
      <c r="I284" s="62"/>
      <c r="J284" s="62"/>
      <c r="K284" s="46">
        <v>43305</v>
      </c>
      <c r="L284" s="53">
        <v>43457</v>
      </c>
      <c r="M284" s="23" t="str">
        <f t="shared" si="5"/>
        <v>45%</v>
      </c>
    </row>
    <row r="285" spans="1:13" ht="84.75" customHeight="1" x14ac:dyDescent="0.25">
      <c r="A285" s="75" t="s">
        <v>1130</v>
      </c>
      <c r="B285" s="21" t="s">
        <v>783</v>
      </c>
      <c r="C285" s="20" t="s">
        <v>1318</v>
      </c>
      <c r="D285" s="32" t="s">
        <v>1277</v>
      </c>
      <c r="E285" s="47" t="s">
        <v>1208</v>
      </c>
      <c r="F285" s="53">
        <v>43307</v>
      </c>
      <c r="G285" s="77" t="s">
        <v>1369</v>
      </c>
      <c r="H285" s="20" t="s">
        <v>1384</v>
      </c>
      <c r="I285" s="62"/>
      <c r="J285" s="62"/>
      <c r="K285" s="53">
        <v>43311</v>
      </c>
      <c r="L285" s="53">
        <v>43418</v>
      </c>
      <c r="M285" s="23" t="str">
        <f t="shared" si="5"/>
        <v>58%</v>
      </c>
    </row>
    <row r="286" spans="1:13" ht="99.75" customHeight="1" x14ac:dyDescent="0.25">
      <c r="A286" s="75" t="s">
        <v>1131</v>
      </c>
      <c r="B286" s="21" t="s">
        <v>783</v>
      </c>
      <c r="C286" s="20" t="s">
        <v>1319</v>
      </c>
      <c r="D286" s="32" t="s">
        <v>1278</v>
      </c>
      <c r="E286" s="47" t="s">
        <v>1209</v>
      </c>
      <c r="F286" s="53">
        <v>43307</v>
      </c>
      <c r="G286" s="77" t="s">
        <v>1370</v>
      </c>
      <c r="H286" s="20" t="s">
        <v>574</v>
      </c>
      <c r="I286" s="62"/>
      <c r="J286" s="62"/>
      <c r="K286" s="53">
        <v>43313</v>
      </c>
      <c r="L286" s="53">
        <v>43465</v>
      </c>
      <c r="M286" s="23" t="str">
        <f t="shared" si="5"/>
        <v>39%</v>
      </c>
    </row>
    <row r="287" spans="1:13" ht="98.25" customHeight="1" x14ac:dyDescent="0.25">
      <c r="A287" s="75" t="s">
        <v>1132</v>
      </c>
      <c r="B287" s="21" t="s">
        <v>1428</v>
      </c>
      <c r="C287" s="20" t="s">
        <v>380</v>
      </c>
      <c r="D287" s="32" t="s">
        <v>751</v>
      </c>
      <c r="E287" s="47" t="s">
        <v>1210</v>
      </c>
      <c r="F287" s="53">
        <v>43307</v>
      </c>
      <c r="G287" s="77" t="s">
        <v>1371</v>
      </c>
      <c r="H287" s="20" t="s">
        <v>574</v>
      </c>
      <c r="I287" s="62"/>
      <c r="J287" s="62"/>
      <c r="K287" s="53">
        <v>43313</v>
      </c>
      <c r="L287" s="53">
        <v>43465</v>
      </c>
      <c r="M287" s="23" t="str">
        <f t="shared" si="5"/>
        <v>39%</v>
      </c>
    </row>
    <row r="288" spans="1:13" ht="87.75" customHeight="1" x14ac:dyDescent="0.25">
      <c r="A288" s="75" t="s">
        <v>1133</v>
      </c>
      <c r="B288" s="21" t="s">
        <v>894</v>
      </c>
      <c r="C288" s="20" t="s">
        <v>1320</v>
      </c>
      <c r="D288" s="32" t="s">
        <v>1279</v>
      </c>
      <c r="E288" s="47" t="s">
        <v>1211</v>
      </c>
      <c r="F288" s="53">
        <v>43307</v>
      </c>
      <c r="G288" s="77">
        <v>25000000</v>
      </c>
      <c r="H288" s="20" t="s">
        <v>574</v>
      </c>
      <c r="I288" s="62"/>
      <c r="J288" s="62"/>
      <c r="K288" s="53">
        <v>43311</v>
      </c>
      <c r="L288" s="53">
        <v>43463</v>
      </c>
      <c r="M288" s="23" t="str">
        <f t="shared" si="5"/>
        <v>41%</v>
      </c>
    </row>
    <row r="289" spans="1:13" ht="159" customHeight="1" x14ac:dyDescent="0.25">
      <c r="A289" s="75" t="s">
        <v>1134</v>
      </c>
      <c r="B289" s="20" t="s">
        <v>777</v>
      </c>
      <c r="C289" s="20" t="s">
        <v>917</v>
      </c>
      <c r="D289" s="32" t="s">
        <v>918</v>
      </c>
      <c r="E289" s="52" t="s">
        <v>1212</v>
      </c>
      <c r="F289" s="53">
        <v>43307</v>
      </c>
      <c r="G289" s="77" t="s">
        <v>1372</v>
      </c>
      <c r="H289" s="20" t="s">
        <v>572</v>
      </c>
      <c r="I289" s="62"/>
      <c r="J289" s="62"/>
      <c r="K289" s="53">
        <v>43308</v>
      </c>
      <c r="L289" s="53">
        <v>43672</v>
      </c>
      <c r="M289" s="23" t="str">
        <f t="shared" si="5"/>
        <v>18%</v>
      </c>
    </row>
    <row r="290" spans="1:13" ht="74.25" customHeight="1" x14ac:dyDescent="0.25">
      <c r="A290" s="75" t="s">
        <v>1135</v>
      </c>
      <c r="B290" s="21" t="s">
        <v>894</v>
      </c>
      <c r="C290" s="20" t="s">
        <v>1321</v>
      </c>
      <c r="D290" s="32" t="s">
        <v>1280</v>
      </c>
      <c r="E290" s="47" t="s">
        <v>1213</v>
      </c>
      <c r="F290" s="53">
        <v>43312</v>
      </c>
      <c r="G290" s="77">
        <v>25000000</v>
      </c>
      <c r="H290" s="20" t="s">
        <v>574</v>
      </c>
      <c r="I290" s="62"/>
      <c r="J290" s="62"/>
      <c r="K290" s="53">
        <v>43313</v>
      </c>
      <c r="L290" s="53">
        <v>43465</v>
      </c>
      <c r="M290" s="23" t="str">
        <f t="shared" si="5"/>
        <v>39%</v>
      </c>
    </row>
    <row r="291" spans="1:13" ht="134.25" customHeight="1" x14ac:dyDescent="0.25">
      <c r="A291" s="47" t="s">
        <v>1136</v>
      </c>
      <c r="B291" s="21" t="s">
        <v>783</v>
      </c>
      <c r="C291" s="20" t="s">
        <v>1322</v>
      </c>
      <c r="D291" s="32" t="s">
        <v>1281</v>
      </c>
      <c r="E291" s="52" t="s">
        <v>1214</v>
      </c>
      <c r="F291" s="53">
        <v>43312</v>
      </c>
      <c r="G291" s="77">
        <v>158478250</v>
      </c>
      <c r="H291" s="20" t="s">
        <v>587</v>
      </c>
      <c r="I291" s="62"/>
      <c r="J291" s="62"/>
      <c r="K291" s="53">
        <v>43313</v>
      </c>
      <c r="L291" s="53">
        <v>43434</v>
      </c>
      <c r="M291" s="23" t="str">
        <f t="shared" si="5"/>
        <v>50%</v>
      </c>
    </row>
    <row r="292" spans="1:13" ht="85.5" customHeight="1" x14ac:dyDescent="0.25">
      <c r="A292" s="47" t="s">
        <v>1137</v>
      </c>
      <c r="B292" s="20" t="s">
        <v>840</v>
      </c>
      <c r="C292" s="20" t="s">
        <v>1323</v>
      </c>
      <c r="D292" s="32" t="s">
        <v>598</v>
      </c>
      <c r="E292" s="52" t="s">
        <v>1215</v>
      </c>
      <c r="F292" s="53">
        <v>43312</v>
      </c>
      <c r="G292" s="77">
        <v>273550000</v>
      </c>
      <c r="H292" s="20" t="s">
        <v>574</v>
      </c>
      <c r="I292" s="62"/>
      <c r="J292" s="62"/>
      <c r="K292" s="46">
        <v>43313</v>
      </c>
      <c r="L292" s="53">
        <v>43465</v>
      </c>
      <c r="M292" s="23" t="str">
        <f t="shared" si="5"/>
        <v>39%</v>
      </c>
    </row>
    <row r="293" spans="1:13" ht="109.5" customHeight="1" x14ac:dyDescent="0.25">
      <c r="A293" s="47" t="s">
        <v>1138</v>
      </c>
      <c r="B293" s="20" t="s">
        <v>840</v>
      </c>
      <c r="C293" s="20" t="s">
        <v>1324</v>
      </c>
      <c r="D293" s="32" t="s">
        <v>598</v>
      </c>
      <c r="E293" s="52" t="s">
        <v>416</v>
      </c>
      <c r="F293" s="53">
        <v>43312</v>
      </c>
      <c r="G293" s="77">
        <v>980613472</v>
      </c>
      <c r="H293" s="20" t="s">
        <v>574</v>
      </c>
      <c r="I293" s="62"/>
      <c r="J293" s="62"/>
      <c r="K293" s="46">
        <v>43313</v>
      </c>
      <c r="L293" s="53">
        <v>43465</v>
      </c>
      <c r="M293" s="23" t="str">
        <f t="shared" si="5"/>
        <v>39%</v>
      </c>
    </row>
    <row r="294" spans="1:13" ht="91.5" customHeight="1" x14ac:dyDescent="0.25">
      <c r="A294" s="31" t="s">
        <v>1139</v>
      </c>
      <c r="B294" s="20" t="s">
        <v>840</v>
      </c>
      <c r="C294" s="20" t="s">
        <v>1325</v>
      </c>
      <c r="D294" s="32" t="s">
        <v>598</v>
      </c>
      <c r="E294" s="52" t="s">
        <v>1216</v>
      </c>
      <c r="F294" s="53">
        <v>43312</v>
      </c>
      <c r="G294" s="77">
        <v>72000000</v>
      </c>
      <c r="H294" s="20" t="s">
        <v>574</v>
      </c>
      <c r="I294" s="62"/>
      <c r="J294" s="62"/>
      <c r="K294" s="53">
        <v>43313</v>
      </c>
      <c r="L294" s="53">
        <v>43465</v>
      </c>
      <c r="M294" s="23" t="str">
        <f t="shared" si="5"/>
        <v>39%</v>
      </c>
    </row>
    <row r="295" spans="1:13" ht="90.75" customHeight="1" x14ac:dyDescent="0.25">
      <c r="A295" s="47" t="s">
        <v>1140</v>
      </c>
      <c r="B295" s="20" t="s">
        <v>1272</v>
      </c>
      <c r="C295" s="20" t="s">
        <v>1326</v>
      </c>
      <c r="D295" s="32">
        <v>830045603</v>
      </c>
      <c r="E295" s="52" t="s">
        <v>1217</v>
      </c>
      <c r="F295" s="53">
        <v>43312</v>
      </c>
      <c r="G295" s="77">
        <v>63471756</v>
      </c>
      <c r="H295" s="20" t="s">
        <v>975</v>
      </c>
      <c r="I295" s="62"/>
      <c r="J295" s="62"/>
      <c r="K295" s="53">
        <v>43315</v>
      </c>
      <c r="L295" s="53">
        <v>43451</v>
      </c>
      <c r="M295" s="23" t="str">
        <f t="shared" si="5"/>
        <v>43%</v>
      </c>
    </row>
    <row r="296" spans="1:13" ht="282.75" customHeight="1" x14ac:dyDescent="0.25">
      <c r="A296" s="47" t="s">
        <v>1141</v>
      </c>
      <c r="B296" s="20" t="s">
        <v>886</v>
      </c>
      <c r="C296" s="20" t="s">
        <v>246</v>
      </c>
      <c r="D296" s="23" t="s">
        <v>620</v>
      </c>
      <c r="E296" s="52" t="s">
        <v>1218</v>
      </c>
      <c r="F296" s="53">
        <v>43313</v>
      </c>
      <c r="G296" s="77">
        <v>1885957322</v>
      </c>
      <c r="H296" s="20" t="s">
        <v>591</v>
      </c>
      <c r="I296" s="62"/>
      <c r="J296" s="62"/>
      <c r="K296" s="46">
        <v>43313</v>
      </c>
      <c r="L296" s="53">
        <v>43383</v>
      </c>
      <c r="M296" s="23" t="str">
        <f t="shared" si="5"/>
        <v>86%</v>
      </c>
    </row>
    <row r="297" spans="1:13" ht="106.5" customHeight="1" x14ac:dyDescent="0.25">
      <c r="A297" s="47" t="s">
        <v>1142</v>
      </c>
      <c r="B297" s="20" t="s">
        <v>1272</v>
      </c>
      <c r="C297" s="20" t="s">
        <v>1315</v>
      </c>
      <c r="D297" s="32" t="s">
        <v>1274</v>
      </c>
      <c r="E297" s="47" t="s">
        <v>1219</v>
      </c>
      <c r="F297" s="53">
        <v>43321</v>
      </c>
      <c r="G297" s="74">
        <v>2095000000</v>
      </c>
      <c r="H297" s="20" t="s">
        <v>589</v>
      </c>
      <c r="I297" s="62"/>
      <c r="J297" s="62"/>
      <c r="K297" s="53">
        <v>43322</v>
      </c>
      <c r="L297" s="53">
        <v>43352</v>
      </c>
      <c r="M297" s="23" t="str">
        <f t="shared" si="5"/>
        <v>100%</v>
      </c>
    </row>
    <row r="298" spans="1:13" ht="144" customHeight="1" x14ac:dyDescent="0.25">
      <c r="A298" s="47" t="s">
        <v>1143</v>
      </c>
      <c r="B298" s="20" t="s">
        <v>1272</v>
      </c>
      <c r="C298" s="20" t="s">
        <v>373</v>
      </c>
      <c r="D298" s="32" t="s">
        <v>744</v>
      </c>
      <c r="E298" s="47" t="s">
        <v>1220</v>
      </c>
      <c r="F298" s="53">
        <v>43321</v>
      </c>
      <c r="G298" s="74">
        <v>269104000</v>
      </c>
      <c r="H298" s="20" t="s">
        <v>1385</v>
      </c>
      <c r="I298" s="62"/>
      <c r="J298" s="62"/>
      <c r="K298" s="53">
        <v>43322</v>
      </c>
      <c r="L298" s="53">
        <v>43326</v>
      </c>
      <c r="M298" s="23" t="str">
        <f t="shared" si="5"/>
        <v>100%</v>
      </c>
    </row>
    <row r="299" spans="1:13" ht="105" customHeight="1" x14ac:dyDescent="0.25">
      <c r="A299" s="47" t="s">
        <v>1144</v>
      </c>
      <c r="B299" s="20" t="s">
        <v>1272</v>
      </c>
      <c r="C299" s="20" t="s">
        <v>1327</v>
      </c>
      <c r="D299" s="42" t="s">
        <v>739</v>
      </c>
      <c r="E299" s="47" t="s">
        <v>1221</v>
      </c>
      <c r="F299" s="53">
        <v>43321</v>
      </c>
      <c r="G299" s="74">
        <v>1372266858</v>
      </c>
      <c r="H299" s="20" t="s">
        <v>589</v>
      </c>
      <c r="I299" s="62"/>
      <c r="J299" s="62"/>
      <c r="K299" s="46">
        <v>43322</v>
      </c>
      <c r="L299" s="83">
        <v>43352</v>
      </c>
      <c r="M299" s="23" t="str">
        <f t="shared" si="5"/>
        <v>100%</v>
      </c>
    </row>
    <row r="300" spans="1:13" ht="108.75" customHeight="1" x14ac:dyDescent="0.25">
      <c r="A300" s="47" t="s">
        <v>1145</v>
      </c>
      <c r="B300" s="20" t="s">
        <v>886</v>
      </c>
      <c r="C300" s="20" t="s">
        <v>1328</v>
      </c>
      <c r="D300" s="32" t="s">
        <v>1282</v>
      </c>
      <c r="E300" s="47" t="s">
        <v>1222</v>
      </c>
      <c r="F300" s="53">
        <v>43322</v>
      </c>
      <c r="G300" s="74">
        <v>190000000</v>
      </c>
      <c r="H300" s="20" t="s">
        <v>1386</v>
      </c>
      <c r="I300" s="62"/>
      <c r="J300" s="62"/>
      <c r="K300" s="53">
        <v>43322</v>
      </c>
      <c r="L300" s="53">
        <v>43332</v>
      </c>
      <c r="M300" s="23" t="str">
        <f t="shared" si="5"/>
        <v>100%</v>
      </c>
    </row>
    <row r="301" spans="1:13" ht="75.75" customHeight="1" x14ac:dyDescent="0.25">
      <c r="A301" s="47" t="s">
        <v>1146</v>
      </c>
      <c r="B301" s="21" t="s">
        <v>1429</v>
      </c>
      <c r="C301" s="20" t="s">
        <v>320</v>
      </c>
      <c r="D301" s="32" t="s">
        <v>692</v>
      </c>
      <c r="E301" s="47" t="s">
        <v>1223</v>
      </c>
      <c r="F301" s="53">
        <v>43327</v>
      </c>
      <c r="G301" s="74">
        <v>300000000</v>
      </c>
      <c r="H301" s="20" t="s">
        <v>1387</v>
      </c>
      <c r="I301" s="62"/>
      <c r="J301" s="62"/>
      <c r="K301" s="53">
        <v>43329</v>
      </c>
      <c r="L301" s="53">
        <v>43465</v>
      </c>
      <c r="M301" s="23" t="str">
        <f t="shared" si="5"/>
        <v>32%</v>
      </c>
    </row>
    <row r="302" spans="1:13" ht="63" customHeight="1" x14ac:dyDescent="0.25">
      <c r="A302" s="47" t="s">
        <v>1147</v>
      </c>
      <c r="B302" s="23" t="s">
        <v>828</v>
      </c>
      <c r="C302" s="20" t="s">
        <v>1329</v>
      </c>
      <c r="D302" s="32">
        <v>43182890</v>
      </c>
      <c r="E302" s="47" t="s">
        <v>1224</v>
      </c>
      <c r="F302" s="53">
        <v>43327</v>
      </c>
      <c r="G302" s="74">
        <v>8100000</v>
      </c>
      <c r="H302" s="20" t="s">
        <v>975</v>
      </c>
      <c r="I302" s="62"/>
      <c r="J302" s="62"/>
      <c r="K302" s="34">
        <v>43328</v>
      </c>
      <c r="L302" s="34">
        <v>43465</v>
      </c>
      <c r="M302" s="23" t="str">
        <f t="shared" si="5"/>
        <v>33%</v>
      </c>
    </row>
    <row r="303" spans="1:13" ht="116.25" customHeight="1" x14ac:dyDescent="0.25">
      <c r="A303" s="47" t="s">
        <v>1148</v>
      </c>
      <c r="B303" s="20" t="s">
        <v>1272</v>
      </c>
      <c r="C303" s="20" t="s">
        <v>1330</v>
      </c>
      <c r="D303" s="32" t="s">
        <v>1283</v>
      </c>
      <c r="E303" s="47" t="s">
        <v>1225</v>
      </c>
      <c r="F303" s="53">
        <v>43328</v>
      </c>
      <c r="G303" s="74">
        <v>77558400</v>
      </c>
      <c r="H303" s="20" t="s">
        <v>587</v>
      </c>
      <c r="I303" s="62"/>
      <c r="J303" s="62"/>
      <c r="K303" s="53">
        <v>43329</v>
      </c>
      <c r="L303" s="53">
        <v>43450</v>
      </c>
      <c r="M303" s="23" t="str">
        <f t="shared" si="5"/>
        <v>36%</v>
      </c>
    </row>
    <row r="304" spans="1:13" ht="120.75" customHeight="1" x14ac:dyDescent="0.25">
      <c r="A304" s="47" t="s">
        <v>1149</v>
      </c>
      <c r="B304" s="20" t="s">
        <v>840</v>
      </c>
      <c r="C304" s="20" t="s">
        <v>1331</v>
      </c>
      <c r="D304" s="32" t="s">
        <v>1284</v>
      </c>
      <c r="E304" s="47" t="s">
        <v>1226</v>
      </c>
      <c r="F304" s="53">
        <v>43328</v>
      </c>
      <c r="G304" s="74">
        <v>30000000</v>
      </c>
      <c r="H304" s="20" t="s">
        <v>975</v>
      </c>
      <c r="I304" s="62"/>
      <c r="J304" s="62"/>
      <c r="K304" s="53">
        <v>43329</v>
      </c>
      <c r="L304" s="53">
        <v>43465</v>
      </c>
      <c r="M304" s="23" t="str">
        <f t="shared" si="5"/>
        <v>32%</v>
      </c>
    </row>
    <row r="305" spans="1:13" ht="108" x14ac:dyDescent="0.25">
      <c r="A305" s="47" t="s">
        <v>1150</v>
      </c>
      <c r="B305" s="21" t="s">
        <v>854</v>
      </c>
      <c r="C305" s="20" t="s">
        <v>315</v>
      </c>
      <c r="D305" s="32" t="s">
        <v>687</v>
      </c>
      <c r="E305" s="47" t="s">
        <v>1227</v>
      </c>
      <c r="F305" s="53">
        <v>43328</v>
      </c>
      <c r="G305" s="74">
        <v>108000000</v>
      </c>
      <c r="H305" s="20" t="s">
        <v>1387</v>
      </c>
      <c r="I305" s="62"/>
      <c r="J305" s="62"/>
      <c r="K305" s="53">
        <v>43329</v>
      </c>
      <c r="L305" s="53">
        <v>43465</v>
      </c>
      <c r="M305" s="23" t="str">
        <f t="shared" si="5"/>
        <v>32%</v>
      </c>
    </row>
    <row r="306" spans="1:13" ht="124.5" customHeight="1" x14ac:dyDescent="0.25">
      <c r="A306" s="47" t="s">
        <v>1151</v>
      </c>
      <c r="B306" s="20" t="s">
        <v>840</v>
      </c>
      <c r="C306" s="20" t="s">
        <v>330</v>
      </c>
      <c r="D306" s="32" t="s">
        <v>702</v>
      </c>
      <c r="E306" s="47" t="s">
        <v>1228</v>
      </c>
      <c r="F306" s="53">
        <v>43328</v>
      </c>
      <c r="G306" s="74">
        <v>12048750</v>
      </c>
      <c r="H306" s="20" t="s">
        <v>975</v>
      </c>
      <c r="I306" s="62"/>
      <c r="J306" s="62"/>
      <c r="K306" s="53">
        <v>43329</v>
      </c>
      <c r="L306" s="53">
        <v>43465</v>
      </c>
      <c r="M306" s="23" t="str">
        <f t="shared" si="5"/>
        <v>32%</v>
      </c>
    </row>
    <row r="307" spans="1:13" ht="32.25" customHeight="1" x14ac:dyDescent="0.25">
      <c r="A307" s="47" t="s">
        <v>1152</v>
      </c>
      <c r="B307" s="74" t="s">
        <v>568</v>
      </c>
      <c r="C307" s="74" t="s">
        <v>568</v>
      </c>
      <c r="D307" s="74" t="s">
        <v>568</v>
      </c>
      <c r="E307" s="74" t="s">
        <v>568</v>
      </c>
      <c r="F307" s="74" t="s">
        <v>568</v>
      </c>
      <c r="G307" s="74" t="s">
        <v>568</v>
      </c>
      <c r="H307" s="20"/>
      <c r="I307" s="74" t="s">
        <v>568</v>
      </c>
      <c r="J307" s="74" t="s">
        <v>568</v>
      </c>
      <c r="K307" s="74" t="s">
        <v>568</v>
      </c>
      <c r="L307" s="77" t="s">
        <v>568</v>
      </c>
      <c r="M307" s="23" t="e">
        <f t="shared" si="5"/>
        <v>#VALUE!</v>
      </c>
    </row>
    <row r="308" spans="1:13" ht="87" customHeight="1" x14ac:dyDescent="0.25">
      <c r="A308" s="47" t="s">
        <v>1153</v>
      </c>
      <c r="B308" s="20" t="s">
        <v>1272</v>
      </c>
      <c r="C308" s="20" t="s">
        <v>1332</v>
      </c>
      <c r="D308" s="32" t="s">
        <v>1285</v>
      </c>
      <c r="E308" s="47" t="s">
        <v>1229</v>
      </c>
      <c r="F308" s="53">
        <v>43329</v>
      </c>
      <c r="G308" s="74">
        <v>150000000</v>
      </c>
      <c r="H308" s="20" t="s">
        <v>1383</v>
      </c>
      <c r="I308" s="62"/>
      <c r="J308" s="62"/>
      <c r="K308" s="53">
        <v>43329</v>
      </c>
      <c r="L308" s="53">
        <v>43343</v>
      </c>
      <c r="M308" s="23" t="str">
        <f t="shared" si="5"/>
        <v>100%</v>
      </c>
    </row>
    <row r="309" spans="1:13" ht="141" customHeight="1" x14ac:dyDescent="0.25">
      <c r="A309" s="47" t="s">
        <v>1154</v>
      </c>
      <c r="B309" s="21" t="s">
        <v>854</v>
      </c>
      <c r="C309" s="20" t="s">
        <v>1333</v>
      </c>
      <c r="D309" s="32">
        <v>98647727</v>
      </c>
      <c r="E309" s="47" t="s">
        <v>1230</v>
      </c>
      <c r="F309" s="53">
        <v>43329</v>
      </c>
      <c r="G309" s="74">
        <v>16000000</v>
      </c>
      <c r="H309" s="74" t="s">
        <v>1388</v>
      </c>
      <c r="I309" s="62"/>
      <c r="J309" s="62"/>
      <c r="K309" s="53">
        <v>43334</v>
      </c>
      <c r="L309" s="53">
        <v>43455</v>
      </c>
      <c r="M309" s="23" t="str">
        <f t="shared" si="5"/>
        <v>32%</v>
      </c>
    </row>
    <row r="310" spans="1:13" ht="81" customHeight="1" x14ac:dyDescent="0.25">
      <c r="A310" s="47" t="s">
        <v>1155</v>
      </c>
      <c r="B310" s="20" t="s">
        <v>840</v>
      </c>
      <c r="C310" s="20" t="s">
        <v>1334</v>
      </c>
      <c r="D310" s="32" t="s">
        <v>1286</v>
      </c>
      <c r="E310" s="47" t="s">
        <v>1231</v>
      </c>
      <c r="F310" s="53">
        <v>43333</v>
      </c>
      <c r="G310" s="74">
        <v>11550000</v>
      </c>
      <c r="H310" s="20" t="s">
        <v>587</v>
      </c>
      <c r="I310" s="62"/>
      <c r="J310" s="62"/>
      <c r="K310" s="53">
        <v>43334</v>
      </c>
      <c r="L310" s="53">
        <v>43455</v>
      </c>
      <c r="M310" s="23" t="str">
        <f t="shared" si="5"/>
        <v>32%</v>
      </c>
    </row>
    <row r="311" spans="1:13" ht="96" x14ac:dyDescent="0.25">
      <c r="A311" s="47" t="s">
        <v>1156</v>
      </c>
      <c r="B311" s="21" t="s">
        <v>886</v>
      </c>
      <c r="C311" s="20" t="s">
        <v>1335</v>
      </c>
      <c r="D311" s="32" t="s">
        <v>1287</v>
      </c>
      <c r="E311" s="47" t="s">
        <v>1232</v>
      </c>
      <c r="F311" s="53">
        <v>43334</v>
      </c>
      <c r="G311" s="74">
        <v>100000000</v>
      </c>
      <c r="H311" s="20" t="s">
        <v>587</v>
      </c>
      <c r="I311" s="62"/>
      <c r="J311" s="62"/>
      <c r="K311" s="53">
        <v>43339</v>
      </c>
      <c r="L311" s="53">
        <v>43460</v>
      </c>
      <c r="M311" s="23" t="str">
        <f t="shared" si="5"/>
        <v>28%</v>
      </c>
    </row>
    <row r="312" spans="1:13" ht="88.5" customHeight="1" x14ac:dyDescent="0.25">
      <c r="A312" s="47" t="s">
        <v>1157</v>
      </c>
      <c r="B312" s="23" t="s">
        <v>828</v>
      </c>
      <c r="C312" s="20" t="s">
        <v>912</v>
      </c>
      <c r="D312" s="32" t="s">
        <v>913</v>
      </c>
      <c r="E312" s="47" t="s">
        <v>914</v>
      </c>
      <c r="F312" s="53">
        <v>43339</v>
      </c>
      <c r="G312" s="74">
        <v>19000000</v>
      </c>
      <c r="H312" s="20" t="s">
        <v>793</v>
      </c>
      <c r="I312" s="62"/>
      <c r="J312" s="62"/>
      <c r="K312" s="53">
        <v>43342</v>
      </c>
      <c r="L312" s="53">
        <v>43706</v>
      </c>
      <c r="M312" s="23" t="str">
        <f t="shared" si="5"/>
        <v>9%</v>
      </c>
    </row>
    <row r="313" spans="1:13" ht="92.25" customHeight="1" x14ac:dyDescent="0.25">
      <c r="A313" s="47" t="s">
        <v>1158</v>
      </c>
      <c r="B313" s="20" t="s">
        <v>777</v>
      </c>
      <c r="C313" s="20" t="s">
        <v>1336</v>
      </c>
      <c r="D313" s="42" t="s">
        <v>1288</v>
      </c>
      <c r="E313" s="47" t="s">
        <v>1233</v>
      </c>
      <c r="F313" s="53">
        <v>43339</v>
      </c>
      <c r="G313" s="74">
        <v>388330104</v>
      </c>
      <c r="H313" s="20" t="s">
        <v>1389</v>
      </c>
      <c r="I313" s="62"/>
      <c r="J313" s="62"/>
      <c r="K313" s="46">
        <v>43340</v>
      </c>
      <c r="L313" s="83">
        <v>43451</v>
      </c>
      <c r="M313" s="23" t="str">
        <f t="shared" si="5"/>
        <v>30%</v>
      </c>
    </row>
    <row r="314" spans="1:13" ht="86.25" customHeight="1" x14ac:dyDescent="0.25">
      <c r="A314" s="47" t="s">
        <v>1159</v>
      </c>
      <c r="B314" s="21" t="s">
        <v>950</v>
      </c>
      <c r="C314" s="20" t="s">
        <v>253</v>
      </c>
      <c r="D314" s="32" t="s">
        <v>626</v>
      </c>
      <c r="E314" s="47" t="s">
        <v>1234</v>
      </c>
      <c r="F314" s="53">
        <v>43339</v>
      </c>
      <c r="G314" s="74">
        <v>50000000</v>
      </c>
      <c r="H314" s="20" t="s">
        <v>591</v>
      </c>
      <c r="I314" s="62"/>
      <c r="J314" s="62"/>
      <c r="K314" s="53">
        <v>43340</v>
      </c>
      <c r="L314" s="53">
        <v>43431</v>
      </c>
      <c r="M314" s="23" t="str">
        <f t="shared" si="5"/>
        <v>36%</v>
      </c>
    </row>
    <row r="315" spans="1:13" ht="158.25" customHeight="1" x14ac:dyDescent="0.25">
      <c r="A315" s="47" t="s">
        <v>1160</v>
      </c>
      <c r="B315" s="20" t="s">
        <v>777</v>
      </c>
      <c r="C315" s="20" t="s">
        <v>879</v>
      </c>
      <c r="D315" s="32" t="s">
        <v>880</v>
      </c>
      <c r="E315" s="47" t="s">
        <v>1235</v>
      </c>
      <c r="F315" s="53">
        <v>43340</v>
      </c>
      <c r="G315" s="77" t="s">
        <v>1373</v>
      </c>
      <c r="H315" s="20" t="s">
        <v>572</v>
      </c>
      <c r="I315" s="62"/>
      <c r="J315" s="62"/>
      <c r="K315" s="53">
        <v>43341</v>
      </c>
      <c r="L315" s="53">
        <v>43706</v>
      </c>
      <c r="M315" s="23" t="str">
        <f t="shared" si="5"/>
        <v>9%</v>
      </c>
    </row>
    <row r="316" spans="1:13" ht="71.25" customHeight="1" x14ac:dyDescent="0.25">
      <c r="A316" s="47" t="s">
        <v>1161</v>
      </c>
      <c r="B316" s="20" t="s">
        <v>840</v>
      </c>
      <c r="C316" s="20" t="s">
        <v>1337</v>
      </c>
      <c r="D316" s="23" t="s">
        <v>598</v>
      </c>
      <c r="E316" s="47" t="s">
        <v>1236</v>
      </c>
      <c r="F316" s="53">
        <v>43341</v>
      </c>
      <c r="G316" s="74">
        <v>136168380</v>
      </c>
      <c r="H316" s="20" t="s">
        <v>587</v>
      </c>
      <c r="I316" s="62"/>
      <c r="J316" s="62"/>
      <c r="K316" s="46">
        <v>43341</v>
      </c>
      <c r="L316" s="83">
        <v>43462</v>
      </c>
      <c r="M316" s="23" t="str">
        <f t="shared" si="5"/>
        <v>26%</v>
      </c>
    </row>
    <row r="317" spans="1:13" ht="118.5" customHeight="1" x14ac:dyDescent="0.25">
      <c r="A317" s="47" t="s">
        <v>1162</v>
      </c>
      <c r="B317" s="21" t="s">
        <v>1012</v>
      </c>
      <c r="C317" s="20" t="s">
        <v>1338</v>
      </c>
      <c r="D317" s="32" t="s">
        <v>1289</v>
      </c>
      <c r="E317" s="47" t="s">
        <v>1237</v>
      </c>
      <c r="F317" s="53">
        <v>43341</v>
      </c>
      <c r="G317" s="74">
        <v>270725000</v>
      </c>
      <c r="H317" s="20" t="s">
        <v>587</v>
      </c>
      <c r="I317" s="62"/>
      <c r="J317" s="62"/>
      <c r="K317" s="53">
        <v>43341</v>
      </c>
      <c r="L317" s="53">
        <v>43462</v>
      </c>
      <c r="M317" s="23" t="str">
        <f t="shared" si="5"/>
        <v>26%</v>
      </c>
    </row>
    <row r="318" spans="1:13" ht="87" customHeight="1" x14ac:dyDescent="0.25">
      <c r="A318" s="47" t="s">
        <v>1163</v>
      </c>
      <c r="B318" s="21" t="s">
        <v>886</v>
      </c>
      <c r="C318" s="20" t="s">
        <v>1339</v>
      </c>
      <c r="D318" s="32" t="s">
        <v>1290</v>
      </c>
      <c r="E318" s="47" t="s">
        <v>1238</v>
      </c>
      <c r="F318" s="53">
        <v>43341</v>
      </c>
      <c r="G318" s="74">
        <v>80000000</v>
      </c>
      <c r="H318" s="20" t="s">
        <v>587</v>
      </c>
      <c r="I318" s="62"/>
      <c r="J318" s="62"/>
      <c r="K318" s="53">
        <v>43343</v>
      </c>
      <c r="L318" s="53">
        <v>43464</v>
      </c>
      <c r="M318" s="23" t="str">
        <f t="shared" si="5"/>
        <v>25%</v>
      </c>
    </row>
    <row r="319" spans="1:13" ht="179.25" customHeight="1" x14ac:dyDescent="0.25">
      <c r="A319" s="47" t="s">
        <v>1164</v>
      </c>
      <c r="B319" s="21" t="s">
        <v>894</v>
      </c>
      <c r="C319" s="20" t="s">
        <v>1340</v>
      </c>
      <c r="D319" s="32" t="s">
        <v>1291</v>
      </c>
      <c r="E319" s="47" t="s">
        <v>1239</v>
      </c>
      <c r="F319" s="53">
        <v>43341</v>
      </c>
      <c r="G319" s="50">
        <v>533013247</v>
      </c>
      <c r="H319" s="20" t="s">
        <v>572</v>
      </c>
      <c r="I319" s="62"/>
      <c r="J319" s="62"/>
      <c r="K319" s="53">
        <v>43346</v>
      </c>
      <c r="L319" s="53">
        <v>43710</v>
      </c>
      <c r="M319" s="23" t="str">
        <f t="shared" si="5"/>
        <v>7%</v>
      </c>
    </row>
    <row r="320" spans="1:13" ht="105" customHeight="1" x14ac:dyDescent="0.25">
      <c r="A320" s="47" t="s">
        <v>1165</v>
      </c>
      <c r="B320" s="20" t="s">
        <v>840</v>
      </c>
      <c r="C320" s="20" t="s">
        <v>1341</v>
      </c>
      <c r="D320" s="32" t="s">
        <v>1292</v>
      </c>
      <c r="E320" s="47" t="s">
        <v>1240</v>
      </c>
      <c r="F320" s="53">
        <v>43341</v>
      </c>
      <c r="G320" s="74">
        <v>44864468</v>
      </c>
      <c r="H320" s="20" t="s">
        <v>1390</v>
      </c>
      <c r="I320" s="62"/>
      <c r="J320" s="62"/>
      <c r="K320" s="53">
        <v>43342</v>
      </c>
      <c r="L320" s="53">
        <v>43372</v>
      </c>
      <c r="M320" s="23" t="str">
        <f t="shared" si="5"/>
        <v>100%</v>
      </c>
    </row>
    <row r="321" spans="1:13" ht="114.75" customHeight="1" x14ac:dyDescent="0.25">
      <c r="A321" s="75" t="s">
        <v>1166</v>
      </c>
      <c r="B321" s="20" t="s">
        <v>777</v>
      </c>
      <c r="C321" s="20" t="s">
        <v>1342</v>
      </c>
      <c r="D321" s="32" t="s">
        <v>834</v>
      </c>
      <c r="E321" s="47" t="s">
        <v>1241</v>
      </c>
      <c r="F321" s="53">
        <v>43341</v>
      </c>
      <c r="G321" s="77" t="s">
        <v>1374</v>
      </c>
      <c r="H321" s="20" t="s">
        <v>588</v>
      </c>
      <c r="I321" s="62"/>
      <c r="J321" s="62"/>
      <c r="K321" s="53">
        <v>43341</v>
      </c>
      <c r="L321" s="53">
        <v>43401</v>
      </c>
      <c r="M321" s="23" t="str">
        <f t="shared" si="5"/>
        <v>53%</v>
      </c>
    </row>
    <row r="322" spans="1:13" ht="95.25" customHeight="1" x14ac:dyDescent="0.25">
      <c r="A322" s="75" t="s">
        <v>1167</v>
      </c>
      <c r="B322" s="21" t="s">
        <v>762</v>
      </c>
      <c r="C322" s="20" t="s">
        <v>1343</v>
      </c>
      <c r="D322" s="32" t="s">
        <v>764</v>
      </c>
      <c r="E322" s="47" t="s">
        <v>1242</v>
      </c>
      <c r="F322" s="53">
        <v>43342</v>
      </c>
      <c r="G322" s="74">
        <v>103500000</v>
      </c>
      <c r="H322" s="20" t="s">
        <v>587</v>
      </c>
      <c r="I322" s="62"/>
      <c r="J322" s="62"/>
      <c r="K322" s="53">
        <v>43342</v>
      </c>
      <c r="L322" s="53">
        <v>43463</v>
      </c>
      <c r="M322" s="23" t="str">
        <f t="shared" si="5"/>
        <v>26%</v>
      </c>
    </row>
    <row r="323" spans="1:13" ht="91.5" customHeight="1" x14ac:dyDescent="0.25">
      <c r="A323" s="47" t="s">
        <v>1168</v>
      </c>
      <c r="B323" s="20" t="s">
        <v>840</v>
      </c>
      <c r="C323" s="20" t="s">
        <v>1344</v>
      </c>
      <c r="D323" s="32" t="s">
        <v>1293</v>
      </c>
      <c r="E323" s="47" t="s">
        <v>1243</v>
      </c>
      <c r="F323" s="53">
        <v>43342</v>
      </c>
      <c r="G323" s="74">
        <v>32000000</v>
      </c>
      <c r="H323" s="20" t="s">
        <v>587</v>
      </c>
      <c r="I323" s="62"/>
      <c r="J323" s="62"/>
      <c r="K323" s="53">
        <v>43344</v>
      </c>
      <c r="L323" s="53">
        <v>43465</v>
      </c>
      <c r="M323" s="23" t="str">
        <f t="shared" si="5"/>
        <v>24%</v>
      </c>
    </row>
    <row r="324" spans="1:13" ht="87.75" customHeight="1" x14ac:dyDescent="0.25">
      <c r="A324" s="75" t="s">
        <v>1169</v>
      </c>
      <c r="B324" s="21" t="s">
        <v>886</v>
      </c>
      <c r="C324" s="20" t="s">
        <v>1345</v>
      </c>
      <c r="D324" s="32" t="s">
        <v>1294</v>
      </c>
      <c r="E324" s="47" t="s">
        <v>1244</v>
      </c>
      <c r="F324" s="53">
        <v>43343</v>
      </c>
      <c r="G324" s="74">
        <v>9900000</v>
      </c>
      <c r="H324" s="20" t="s">
        <v>591</v>
      </c>
      <c r="I324" s="62"/>
      <c r="J324" s="62"/>
      <c r="K324" s="53">
        <v>43346</v>
      </c>
      <c r="L324" s="53">
        <v>43436</v>
      </c>
      <c r="M324" s="23" t="str">
        <f t="shared" si="5"/>
        <v>30%</v>
      </c>
    </row>
    <row r="325" spans="1:13" ht="82.5" customHeight="1" x14ac:dyDescent="0.25">
      <c r="A325" s="75" t="s">
        <v>1170</v>
      </c>
      <c r="B325" s="20" t="s">
        <v>777</v>
      </c>
      <c r="C325" s="20" t="s">
        <v>1346</v>
      </c>
      <c r="D325" s="32" t="s">
        <v>1295</v>
      </c>
      <c r="E325" s="47" t="s">
        <v>1245</v>
      </c>
      <c r="F325" s="53">
        <v>43343</v>
      </c>
      <c r="G325" s="74">
        <v>145000000</v>
      </c>
      <c r="H325" s="20" t="s">
        <v>587</v>
      </c>
      <c r="I325" s="62"/>
      <c r="J325" s="62"/>
      <c r="K325" s="53">
        <v>43343</v>
      </c>
      <c r="L325" s="53">
        <v>43465</v>
      </c>
      <c r="M325" s="23" t="str">
        <f t="shared" si="5"/>
        <v>25%</v>
      </c>
    </row>
    <row r="326" spans="1:13" ht="89.25" customHeight="1" x14ac:dyDescent="0.25">
      <c r="A326" s="75" t="s">
        <v>1171</v>
      </c>
      <c r="B326" s="21" t="s">
        <v>894</v>
      </c>
      <c r="C326" s="20" t="s">
        <v>1347</v>
      </c>
      <c r="D326" s="42" t="s">
        <v>1296</v>
      </c>
      <c r="E326" s="47" t="s">
        <v>1246</v>
      </c>
      <c r="F326" s="53">
        <v>43343</v>
      </c>
      <c r="G326" s="74">
        <v>2040026637</v>
      </c>
      <c r="H326" s="20" t="s">
        <v>579</v>
      </c>
      <c r="I326" s="62"/>
      <c r="J326" s="62"/>
      <c r="K326" s="46">
        <v>43347</v>
      </c>
      <c r="L326" s="66">
        <v>43649</v>
      </c>
      <c r="M326" s="23" t="str">
        <f t="shared" si="5"/>
        <v>9%</v>
      </c>
    </row>
    <row r="327" spans="1:13" ht="96" customHeight="1" x14ac:dyDescent="0.25">
      <c r="A327" s="75" t="s">
        <v>1172</v>
      </c>
      <c r="B327" s="21" t="s">
        <v>1012</v>
      </c>
      <c r="C327" s="20" t="s">
        <v>1348</v>
      </c>
      <c r="D327" s="32" t="s">
        <v>1297</v>
      </c>
      <c r="E327" s="47" t="s">
        <v>1247</v>
      </c>
      <c r="F327" s="53">
        <v>43348</v>
      </c>
      <c r="G327" s="74">
        <v>16000000</v>
      </c>
      <c r="H327" s="20" t="s">
        <v>1391</v>
      </c>
      <c r="I327" s="62"/>
      <c r="J327" s="62"/>
      <c r="K327" s="53">
        <v>43348</v>
      </c>
      <c r="L327" s="53">
        <v>43465</v>
      </c>
      <c r="M327" s="23" t="str">
        <f t="shared" si="5"/>
        <v>21%</v>
      </c>
    </row>
    <row r="328" spans="1:13" ht="72" x14ac:dyDescent="0.25">
      <c r="A328" s="75" t="s">
        <v>1173</v>
      </c>
      <c r="B328" s="20" t="s">
        <v>840</v>
      </c>
      <c r="C328" s="20" t="s">
        <v>1349</v>
      </c>
      <c r="D328" s="32" t="s">
        <v>1298</v>
      </c>
      <c r="E328" s="47" t="s">
        <v>1248</v>
      </c>
      <c r="F328" s="53">
        <v>43348</v>
      </c>
      <c r="G328" s="74">
        <v>2994937</v>
      </c>
      <c r="H328" s="20" t="s">
        <v>591</v>
      </c>
      <c r="I328" s="62"/>
      <c r="J328" s="62"/>
      <c r="K328" s="53">
        <v>43348</v>
      </c>
      <c r="L328" s="53">
        <v>43438</v>
      </c>
      <c r="M328" s="23" t="str">
        <f t="shared" si="5"/>
        <v>28%</v>
      </c>
    </row>
    <row r="329" spans="1:13" ht="96.75" customHeight="1" x14ac:dyDescent="0.25">
      <c r="A329" s="75" t="s">
        <v>1174</v>
      </c>
      <c r="B329" s="21" t="s">
        <v>1012</v>
      </c>
      <c r="C329" s="20" t="s">
        <v>1350</v>
      </c>
      <c r="D329" s="32" t="s">
        <v>1299</v>
      </c>
      <c r="E329" s="47" t="s">
        <v>1249</v>
      </c>
      <c r="F329" s="53">
        <v>43348</v>
      </c>
      <c r="G329" s="74">
        <v>16000000</v>
      </c>
      <c r="H329" s="20" t="s">
        <v>1391</v>
      </c>
      <c r="I329" s="62"/>
      <c r="J329" s="62"/>
      <c r="K329" s="53">
        <v>43348</v>
      </c>
      <c r="L329" s="53">
        <v>43465</v>
      </c>
      <c r="M329" s="23" t="str">
        <f t="shared" si="5"/>
        <v>21%</v>
      </c>
    </row>
    <row r="330" spans="1:13" ht="98.25" customHeight="1" x14ac:dyDescent="0.25">
      <c r="A330" s="75" t="s">
        <v>1175</v>
      </c>
      <c r="B330" s="21" t="s">
        <v>1012</v>
      </c>
      <c r="C330" s="20" t="s">
        <v>1351</v>
      </c>
      <c r="D330" s="32" t="s">
        <v>1300</v>
      </c>
      <c r="E330" s="47" t="s">
        <v>1250</v>
      </c>
      <c r="F330" s="53">
        <v>43348</v>
      </c>
      <c r="G330" s="74">
        <v>16000000</v>
      </c>
      <c r="H330" s="20" t="s">
        <v>1391</v>
      </c>
      <c r="I330" s="62"/>
      <c r="J330" s="62"/>
      <c r="K330" s="53">
        <v>43348</v>
      </c>
      <c r="L330" s="53">
        <v>43465</v>
      </c>
      <c r="M330" s="23" t="str">
        <f t="shared" si="5"/>
        <v>21%</v>
      </c>
    </row>
    <row r="331" spans="1:13" ht="121.5" customHeight="1" x14ac:dyDescent="0.25">
      <c r="A331" s="75" t="s">
        <v>1176</v>
      </c>
      <c r="B331" s="21" t="s">
        <v>1012</v>
      </c>
      <c r="C331" s="20" t="s">
        <v>1352</v>
      </c>
      <c r="D331" s="32" t="s">
        <v>1301</v>
      </c>
      <c r="E331" s="47" t="s">
        <v>1251</v>
      </c>
      <c r="F331" s="53">
        <v>43348</v>
      </c>
      <c r="G331" s="74">
        <v>16000000</v>
      </c>
      <c r="H331" s="20" t="s">
        <v>1391</v>
      </c>
      <c r="I331" s="62"/>
      <c r="J331" s="62"/>
      <c r="K331" s="53">
        <v>43348</v>
      </c>
      <c r="L331" s="53">
        <v>43465</v>
      </c>
      <c r="M331" s="23" t="str">
        <f t="shared" si="5"/>
        <v>21%</v>
      </c>
    </row>
    <row r="332" spans="1:13" ht="107.25" customHeight="1" x14ac:dyDescent="0.25">
      <c r="A332" s="75" t="s">
        <v>1177</v>
      </c>
      <c r="B332" s="21" t="s">
        <v>886</v>
      </c>
      <c r="C332" s="20" t="s">
        <v>1353</v>
      </c>
      <c r="D332" s="32" t="s">
        <v>1302</v>
      </c>
      <c r="E332" s="47" t="s">
        <v>1252</v>
      </c>
      <c r="F332" s="53">
        <v>43349</v>
      </c>
      <c r="G332" s="74">
        <v>9900000</v>
      </c>
      <c r="H332" s="20" t="s">
        <v>591</v>
      </c>
      <c r="I332" s="62"/>
      <c r="J332" s="62"/>
      <c r="K332" s="53">
        <v>43350</v>
      </c>
      <c r="L332" s="53">
        <v>43440</v>
      </c>
      <c r="M332" s="23" t="str">
        <f t="shared" si="5"/>
        <v>26%</v>
      </c>
    </row>
    <row r="333" spans="1:13" ht="138" customHeight="1" x14ac:dyDescent="0.25">
      <c r="A333" s="47" t="s">
        <v>1178</v>
      </c>
      <c r="B333" s="21" t="s">
        <v>854</v>
      </c>
      <c r="C333" s="20" t="s">
        <v>1354</v>
      </c>
      <c r="D333" s="32" t="s">
        <v>1303</v>
      </c>
      <c r="E333" s="47" t="s">
        <v>1253</v>
      </c>
      <c r="F333" s="53">
        <v>43350</v>
      </c>
      <c r="G333" s="74">
        <v>67830000</v>
      </c>
      <c r="H333" s="20" t="s">
        <v>589</v>
      </c>
      <c r="I333" s="62"/>
      <c r="J333" s="62"/>
      <c r="K333" s="53">
        <v>43350</v>
      </c>
      <c r="L333" s="53">
        <v>43379</v>
      </c>
      <c r="M333" s="23" t="str">
        <f t="shared" si="5"/>
        <v>79%</v>
      </c>
    </row>
    <row r="334" spans="1:13" ht="113.25" customHeight="1" x14ac:dyDescent="0.25">
      <c r="A334" s="22" t="s">
        <v>1179</v>
      </c>
      <c r="B334" s="20" t="s">
        <v>777</v>
      </c>
      <c r="C334" s="21" t="s">
        <v>1355</v>
      </c>
      <c r="D334" s="32" t="s">
        <v>1304</v>
      </c>
      <c r="E334" s="26" t="s">
        <v>1254</v>
      </c>
      <c r="F334" s="27">
        <v>43350</v>
      </c>
      <c r="G334" s="76" t="s">
        <v>1375</v>
      </c>
      <c r="H334" s="21" t="s">
        <v>572</v>
      </c>
      <c r="I334" s="62"/>
      <c r="J334" s="62"/>
      <c r="K334" s="53">
        <v>43353</v>
      </c>
      <c r="L334" s="53">
        <v>43717</v>
      </c>
      <c r="M334" s="23" t="str">
        <f t="shared" si="5"/>
        <v>5%</v>
      </c>
    </row>
    <row r="335" spans="1:13" ht="45" customHeight="1" x14ac:dyDescent="0.25">
      <c r="A335" s="37" t="s">
        <v>1180</v>
      </c>
      <c r="B335" s="74" t="s">
        <v>568</v>
      </c>
      <c r="C335" s="74" t="s">
        <v>568</v>
      </c>
      <c r="D335" s="74" t="s">
        <v>568</v>
      </c>
      <c r="E335" s="74" t="s">
        <v>568</v>
      </c>
      <c r="F335" s="74" t="s">
        <v>568</v>
      </c>
      <c r="G335" s="74" t="s">
        <v>568</v>
      </c>
      <c r="H335" s="74" t="s">
        <v>568</v>
      </c>
      <c r="I335" s="74" t="s">
        <v>568</v>
      </c>
      <c r="J335" s="74" t="s">
        <v>568</v>
      </c>
      <c r="K335" s="74" t="s">
        <v>568</v>
      </c>
      <c r="L335" s="74" t="s">
        <v>568</v>
      </c>
      <c r="M335" s="74" t="s">
        <v>568</v>
      </c>
    </row>
    <row r="336" spans="1:13" ht="66.75" customHeight="1" x14ac:dyDescent="0.25">
      <c r="A336" s="36" t="s">
        <v>1181</v>
      </c>
      <c r="B336" s="21" t="s">
        <v>854</v>
      </c>
      <c r="C336" s="20" t="s">
        <v>1085</v>
      </c>
      <c r="D336" s="32" t="s">
        <v>1069</v>
      </c>
      <c r="E336" s="47" t="s">
        <v>1255</v>
      </c>
      <c r="F336" s="53">
        <v>43350</v>
      </c>
      <c r="G336" s="77">
        <v>229212517</v>
      </c>
      <c r="H336" s="20" t="s">
        <v>1389</v>
      </c>
      <c r="I336" s="62"/>
      <c r="J336" s="62"/>
      <c r="K336" s="53">
        <v>43353</v>
      </c>
      <c r="L336" s="53">
        <v>43465</v>
      </c>
      <c r="M336" s="23" t="str">
        <f t="shared" si="5"/>
        <v>18%</v>
      </c>
    </row>
    <row r="337" spans="1:13" ht="72.75" customHeight="1" x14ac:dyDescent="0.25">
      <c r="A337" s="36" t="s">
        <v>1182</v>
      </c>
      <c r="B337" s="21" t="s">
        <v>894</v>
      </c>
      <c r="C337" s="20" t="s">
        <v>1356</v>
      </c>
      <c r="D337" s="32" t="s">
        <v>1305</v>
      </c>
      <c r="E337" s="47" t="s">
        <v>1256</v>
      </c>
      <c r="F337" s="53">
        <v>43355</v>
      </c>
      <c r="G337" s="77">
        <v>45907730</v>
      </c>
      <c r="H337" s="20" t="s">
        <v>1392</v>
      </c>
      <c r="I337" s="62"/>
      <c r="J337" s="62"/>
      <c r="K337" s="53">
        <v>43355</v>
      </c>
      <c r="L337" s="53">
        <v>43465</v>
      </c>
      <c r="M337" s="23" t="str">
        <f t="shared" si="5"/>
        <v>16%</v>
      </c>
    </row>
    <row r="338" spans="1:13" ht="97.5" customHeight="1" x14ac:dyDescent="0.25">
      <c r="A338" s="36" t="s">
        <v>1183</v>
      </c>
      <c r="B338" s="21" t="s">
        <v>1115</v>
      </c>
      <c r="C338" s="20" t="s">
        <v>1357</v>
      </c>
      <c r="D338" s="32" t="s">
        <v>774</v>
      </c>
      <c r="E338" s="47" t="s">
        <v>1257</v>
      </c>
      <c r="F338" s="53">
        <v>43356</v>
      </c>
      <c r="G338" s="77">
        <v>18200000</v>
      </c>
      <c r="H338" s="20" t="s">
        <v>591</v>
      </c>
      <c r="I338" s="62"/>
      <c r="J338" s="62"/>
      <c r="K338" s="53">
        <v>43357</v>
      </c>
      <c r="L338" s="53">
        <v>43447</v>
      </c>
      <c r="M338" s="23" t="str">
        <f t="shared" ref="M338:M359" si="6">IF((ROUND((($N$2-$K338)/(EDATE($L338,0)-$K338)*100),2))&gt;100,"100%",CONCATENATE((ROUND((($N$2-$K338)/(EDATE($L338,0)-$K338)*100),0)),"%"))</f>
        <v>18%</v>
      </c>
    </row>
    <row r="339" spans="1:13" ht="94.5" customHeight="1" x14ac:dyDescent="0.25">
      <c r="A339" s="36" t="s">
        <v>1184</v>
      </c>
      <c r="B339" s="21" t="s">
        <v>800</v>
      </c>
      <c r="C339" s="20" t="s">
        <v>1358</v>
      </c>
      <c r="D339" s="42" t="s">
        <v>1306</v>
      </c>
      <c r="E339" s="47" t="s">
        <v>1258</v>
      </c>
      <c r="F339" s="53">
        <v>43356</v>
      </c>
      <c r="G339" s="77">
        <v>381126655</v>
      </c>
      <c r="H339" s="20" t="s">
        <v>591</v>
      </c>
      <c r="I339" s="62"/>
      <c r="J339" s="62"/>
      <c r="K339" s="46">
        <v>43357</v>
      </c>
      <c r="L339" s="40">
        <v>43447</v>
      </c>
      <c r="M339" s="23" t="str">
        <f t="shared" si="6"/>
        <v>18%</v>
      </c>
    </row>
    <row r="340" spans="1:13" ht="105" customHeight="1" x14ac:dyDescent="0.25">
      <c r="A340" s="36" t="s">
        <v>1185</v>
      </c>
      <c r="B340" s="23" t="s">
        <v>828</v>
      </c>
      <c r="C340" s="20" t="s">
        <v>1359</v>
      </c>
      <c r="D340" s="23" t="s">
        <v>1307</v>
      </c>
      <c r="E340" s="47" t="s">
        <v>1259</v>
      </c>
      <c r="F340" s="53">
        <v>43356</v>
      </c>
      <c r="G340" s="77">
        <v>6000000</v>
      </c>
      <c r="H340" s="20" t="s">
        <v>591</v>
      </c>
      <c r="I340" s="62"/>
      <c r="J340" s="62"/>
      <c r="K340" s="53">
        <v>43360</v>
      </c>
      <c r="L340" s="53">
        <v>43450</v>
      </c>
      <c r="M340" s="23" t="str">
        <f t="shared" si="6"/>
        <v>14%</v>
      </c>
    </row>
    <row r="341" spans="1:13" ht="72" x14ac:dyDescent="0.25">
      <c r="A341" s="36" t="s">
        <v>1186</v>
      </c>
      <c r="B341" s="21" t="s">
        <v>828</v>
      </c>
      <c r="C341" s="20" t="s">
        <v>1360</v>
      </c>
      <c r="D341" s="23" t="s">
        <v>1308</v>
      </c>
      <c r="E341" s="47" t="s">
        <v>1260</v>
      </c>
      <c r="F341" s="53">
        <v>43357</v>
      </c>
      <c r="G341" s="77">
        <v>12000000</v>
      </c>
      <c r="H341" s="20" t="s">
        <v>591</v>
      </c>
      <c r="I341" s="62"/>
      <c r="J341" s="62"/>
      <c r="K341" s="27">
        <v>43360</v>
      </c>
      <c r="L341" s="40">
        <v>43450</v>
      </c>
      <c r="M341" s="23" t="str">
        <f t="shared" si="6"/>
        <v>14%</v>
      </c>
    </row>
    <row r="342" spans="1:13" ht="85.5" customHeight="1" x14ac:dyDescent="0.25">
      <c r="A342" s="36" t="s">
        <v>1187</v>
      </c>
      <c r="B342" s="21" t="s">
        <v>1115</v>
      </c>
      <c r="C342" s="20" t="s">
        <v>1361</v>
      </c>
      <c r="D342" s="32" t="s">
        <v>1309</v>
      </c>
      <c r="E342" s="47" t="s">
        <v>1261</v>
      </c>
      <c r="F342" s="53">
        <v>43357</v>
      </c>
      <c r="G342" s="77">
        <v>21545091</v>
      </c>
      <c r="H342" s="20" t="s">
        <v>1393</v>
      </c>
      <c r="I342" s="62"/>
      <c r="J342" s="62"/>
      <c r="K342" s="27">
        <v>43360</v>
      </c>
      <c r="L342" s="27">
        <v>43389</v>
      </c>
      <c r="M342" s="23" t="str">
        <f t="shared" si="6"/>
        <v>45%</v>
      </c>
    </row>
    <row r="343" spans="1:13" ht="105.75" customHeight="1" x14ac:dyDescent="0.25">
      <c r="A343" s="36" t="s">
        <v>1188</v>
      </c>
      <c r="B343" s="20" t="s">
        <v>777</v>
      </c>
      <c r="C343" s="20" t="s">
        <v>1362</v>
      </c>
      <c r="D343" s="32" t="s">
        <v>810</v>
      </c>
      <c r="E343" s="47" t="s">
        <v>1262</v>
      </c>
      <c r="F343" s="53">
        <v>43357</v>
      </c>
      <c r="G343" s="77" t="s">
        <v>1376</v>
      </c>
      <c r="H343" s="20" t="s">
        <v>572</v>
      </c>
      <c r="I343" s="62"/>
      <c r="J343" s="62"/>
      <c r="K343" s="27">
        <v>43357</v>
      </c>
      <c r="L343" s="27">
        <v>43721</v>
      </c>
      <c r="M343" s="23" t="str">
        <f t="shared" si="6"/>
        <v>4%</v>
      </c>
    </row>
    <row r="344" spans="1:13" ht="48" x14ac:dyDescent="0.25">
      <c r="A344" s="36" t="s">
        <v>1189</v>
      </c>
      <c r="B344" s="21" t="s">
        <v>894</v>
      </c>
      <c r="C344" s="20" t="s">
        <v>1363</v>
      </c>
      <c r="D344" s="42" t="s">
        <v>1310</v>
      </c>
      <c r="E344" s="47" t="s">
        <v>1263</v>
      </c>
      <c r="F344" s="53">
        <v>43361</v>
      </c>
      <c r="G344" s="77">
        <v>5138653073</v>
      </c>
      <c r="H344" s="20" t="s">
        <v>572</v>
      </c>
      <c r="I344" s="62"/>
      <c r="J344" s="62"/>
      <c r="K344" s="46">
        <v>43361</v>
      </c>
      <c r="L344" s="66">
        <v>43725</v>
      </c>
      <c r="M344" s="23" t="str">
        <f t="shared" si="6"/>
        <v>3%</v>
      </c>
    </row>
    <row r="345" spans="1:13" ht="130.5" customHeight="1" x14ac:dyDescent="0.25">
      <c r="A345" s="44" t="s">
        <v>1190</v>
      </c>
      <c r="B345" s="20" t="s">
        <v>777</v>
      </c>
      <c r="C345" s="20" t="s">
        <v>921</v>
      </c>
      <c r="D345" s="23" t="s">
        <v>922</v>
      </c>
      <c r="E345" s="47" t="s">
        <v>1264</v>
      </c>
      <c r="F345" s="53">
        <v>43361</v>
      </c>
      <c r="G345" s="77" t="s">
        <v>1377</v>
      </c>
      <c r="H345" s="20" t="s">
        <v>572</v>
      </c>
      <c r="I345" s="62"/>
      <c r="J345" s="62"/>
      <c r="K345" s="53">
        <v>43361</v>
      </c>
      <c r="L345" s="53">
        <v>43725</v>
      </c>
      <c r="M345" s="23" t="str">
        <f t="shared" si="6"/>
        <v>3%</v>
      </c>
    </row>
    <row r="346" spans="1:13" ht="132" customHeight="1" x14ac:dyDescent="0.25">
      <c r="A346" s="42" t="s">
        <v>1191</v>
      </c>
      <c r="B346" s="20" t="s">
        <v>777</v>
      </c>
      <c r="C346" s="21" t="s">
        <v>1364</v>
      </c>
      <c r="D346" s="32" t="s">
        <v>1427</v>
      </c>
      <c r="E346" s="26" t="s">
        <v>1265</v>
      </c>
      <c r="F346" s="27">
        <v>43362</v>
      </c>
      <c r="G346" s="76" t="s">
        <v>1378</v>
      </c>
      <c r="H346" s="21" t="s">
        <v>572</v>
      </c>
      <c r="I346" s="62"/>
      <c r="J346" s="62"/>
      <c r="K346" s="53">
        <v>43362</v>
      </c>
      <c r="L346" s="53">
        <v>43726</v>
      </c>
      <c r="M346" s="23" t="str">
        <f t="shared" si="6"/>
        <v>3%</v>
      </c>
    </row>
    <row r="347" spans="1:13" ht="156.75" customHeight="1" x14ac:dyDescent="0.25">
      <c r="A347" s="42" t="s">
        <v>1192</v>
      </c>
      <c r="B347" s="20" t="s">
        <v>1272</v>
      </c>
      <c r="C347" s="21" t="s">
        <v>1365</v>
      </c>
      <c r="D347" s="23" t="s">
        <v>1311</v>
      </c>
      <c r="E347" s="26" t="s">
        <v>1266</v>
      </c>
      <c r="F347" s="27">
        <v>43363</v>
      </c>
      <c r="G347" s="76">
        <v>89157456</v>
      </c>
      <c r="H347" s="21" t="s">
        <v>591</v>
      </c>
      <c r="I347" s="62"/>
      <c r="J347" s="62"/>
      <c r="K347" s="27">
        <v>43363</v>
      </c>
      <c r="L347" s="27">
        <v>43453</v>
      </c>
      <c r="M347" s="23" t="str">
        <f t="shared" si="6"/>
        <v>11%</v>
      </c>
    </row>
    <row r="348" spans="1:13" ht="65.25" customHeight="1" x14ac:dyDescent="0.25">
      <c r="A348" s="42" t="s">
        <v>1193</v>
      </c>
      <c r="B348" s="21" t="s">
        <v>894</v>
      </c>
      <c r="C348" s="21" t="s">
        <v>1366</v>
      </c>
      <c r="D348" s="23" t="s">
        <v>1312</v>
      </c>
      <c r="E348" s="26" t="s">
        <v>1267</v>
      </c>
      <c r="F348" s="27">
        <v>43363</v>
      </c>
      <c r="G348" s="76">
        <v>12127647</v>
      </c>
      <c r="H348" s="21" t="s">
        <v>1394</v>
      </c>
      <c r="I348" s="62"/>
      <c r="J348" s="62"/>
      <c r="K348" s="53">
        <v>43367</v>
      </c>
      <c r="L348" s="53">
        <v>43465</v>
      </c>
      <c r="M348" s="23" t="str">
        <f t="shared" si="6"/>
        <v>6%</v>
      </c>
    </row>
    <row r="349" spans="1:13" ht="102.75" customHeight="1" x14ac:dyDescent="0.25">
      <c r="A349" s="42" t="s">
        <v>1194</v>
      </c>
      <c r="B349" s="20" t="s">
        <v>777</v>
      </c>
      <c r="C349" s="21" t="s">
        <v>946</v>
      </c>
      <c r="D349" s="23" t="s">
        <v>947</v>
      </c>
      <c r="E349" s="26" t="s">
        <v>1268</v>
      </c>
      <c r="F349" s="27">
        <v>43364</v>
      </c>
      <c r="G349" s="76" t="s">
        <v>1379</v>
      </c>
      <c r="H349" s="21" t="s">
        <v>572</v>
      </c>
      <c r="I349" s="62"/>
      <c r="J349" s="62"/>
      <c r="K349" s="27">
        <v>43364</v>
      </c>
      <c r="L349" s="27">
        <v>43728</v>
      </c>
      <c r="M349" s="23" t="str">
        <f t="shared" si="6"/>
        <v>2%</v>
      </c>
    </row>
    <row r="350" spans="1:13" ht="129.75" customHeight="1" x14ac:dyDescent="0.25">
      <c r="A350" s="42" t="s">
        <v>1195</v>
      </c>
      <c r="B350" s="42" t="s">
        <v>1007</v>
      </c>
      <c r="C350" s="21" t="s">
        <v>1367</v>
      </c>
      <c r="D350" s="23" t="s">
        <v>736</v>
      </c>
      <c r="E350" s="26" t="s">
        <v>1269</v>
      </c>
      <c r="F350" s="27">
        <v>43364</v>
      </c>
      <c r="G350" s="76">
        <v>12000000</v>
      </c>
      <c r="H350" s="21" t="s">
        <v>591</v>
      </c>
      <c r="I350" s="62"/>
      <c r="J350" s="62"/>
      <c r="K350" s="53">
        <v>43367</v>
      </c>
      <c r="L350" s="53">
        <v>43457</v>
      </c>
      <c r="M350" s="23" t="str">
        <f t="shared" si="6"/>
        <v>7%</v>
      </c>
    </row>
    <row r="351" spans="1:13" ht="108" customHeight="1" x14ac:dyDescent="0.25">
      <c r="A351" s="42" t="s">
        <v>1196</v>
      </c>
      <c r="B351" s="42" t="s">
        <v>1007</v>
      </c>
      <c r="C351" s="21" t="s">
        <v>1368</v>
      </c>
      <c r="D351" s="23" t="s">
        <v>736</v>
      </c>
      <c r="E351" s="26" t="s">
        <v>1270</v>
      </c>
      <c r="F351" s="53">
        <v>43364</v>
      </c>
      <c r="G351" s="77">
        <v>9900000</v>
      </c>
      <c r="H351" s="21" t="s">
        <v>591</v>
      </c>
      <c r="I351" s="62"/>
      <c r="J351" s="62"/>
      <c r="K351" s="53">
        <v>43367</v>
      </c>
      <c r="L351" s="53">
        <v>43457</v>
      </c>
      <c r="M351" s="23" t="str">
        <f t="shared" si="6"/>
        <v>7%</v>
      </c>
    </row>
    <row r="352" spans="1:13" ht="78" customHeight="1" x14ac:dyDescent="0.25">
      <c r="A352" s="44" t="s">
        <v>1402</v>
      </c>
      <c r="B352" s="21" t="s">
        <v>1010</v>
      </c>
      <c r="C352" s="20" t="s">
        <v>1331</v>
      </c>
      <c r="D352" s="32" t="s">
        <v>1284</v>
      </c>
      <c r="E352" s="37" t="s">
        <v>1401</v>
      </c>
      <c r="F352" s="53">
        <v>43369</v>
      </c>
      <c r="G352" s="77">
        <v>19209442</v>
      </c>
      <c r="H352" s="20" t="s">
        <v>1424</v>
      </c>
      <c r="I352" s="62"/>
      <c r="J352" s="62"/>
      <c r="K352" s="53">
        <v>43369</v>
      </c>
      <c r="L352" s="53">
        <v>43465</v>
      </c>
      <c r="M352" s="23" t="str">
        <f t="shared" si="6"/>
        <v>4%</v>
      </c>
    </row>
    <row r="353" spans="1:13" ht="120" x14ac:dyDescent="0.25">
      <c r="A353" s="42" t="s">
        <v>1403</v>
      </c>
      <c r="B353" s="21" t="s">
        <v>950</v>
      </c>
      <c r="C353" s="21" t="s">
        <v>1418</v>
      </c>
      <c r="D353" s="32" t="s">
        <v>1430</v>
      </c>
      <c r="E353" s="26" t="s">
        <v>1412</v>
      </c>
      <c r="F353" s="27">
        <v>43369</v>
      </c>
      <c r="G353" s="76">
        <v>13500000</v>
      </c>
      <c r="H353" s="21" t="s">
        <v>591</v>
      </c>
      <c r="I353" s="62"/>
      <c r="J353" s="62"/>
      <c r="K353" s="66">
        <v>43370</v>
      </c>
      <c r="L353" s="66">
        <v>43460</v>
      </c>
      <c r="M353" s="23" t="str">
        <f t="shared" si="6"/>
        <v>3%</v>
      </c>
    </row>
    <row r="354" spans="1:13" ht="72" x14ac:dyDescent="0.25">
      <c r="A354" s="42" t="s">
        <v>1404</v>
      </c>
      <c r="B354" s="21" t="s">
        <v>894</v>
      </c>
      <c r="C354" s="21" t="s">
        <v>1419</v>
      </c>
      <c r="D354" s="32" t="s">
        <v>1431</v>
      </c>
      <c r="E354" s="26" t="s">
        <v>1413</v>
      </c>
      <c r="F354" s="27">
        <v>43369</v>
      </c>
      <c r="G354" s="76">
        <v>16166667</v>
      </c>
      <c r="H354" s="21" t="s">
        <v>1425</v>
      </c>
      <c r="I354" s="62"/>
      <c r="J354" s="62"/>
      <c r="K354" s="53">
        <v>43370</v>
      </c>
      <c r="L354" s="53">
        <v>43465</v>
      </c>
      <c r="M354" s="23" t="str">
        <f t="shared" si="6"/>
        <v>3%</v>
      </c>
    </row>
    <row r="355" spans="1:13" ht="84" x14ac:dyDescent="0.25">
      <c r="A355" s="42" t="s">
        <v>1405</v>
      </c>
      <c r="B355" s="21" t="s">
        <v>886</v>
      </c>
      <c r="C355" s="21" t="s">
        <v>1420</v>
      </c>
      <c r="D355" s="32" t="s">
        <v>705</v>
      </c>
      <c r="E355" s="26" t="s">
        <v>1414</v>
      </c>
      <c r="F355" s="27">
        <v>43370</v>
      </c>
      <c r="G355" s="76">
        <v>40000000</v>
      </c>
      <c r="H355" s="21" t="s">
        <v>591</v>
      </c>
      <c r="I355" s="62"/>
      <c r="J355" s="62"/>
      <c r="K355" s="53">
        <v>43374</v>
      </c>
      <c r="L355" s="53">
        <v>43465</v>
      </c>
      <c r="M355" s="23" t="str">
        <f t="shared" si="6"/>
        <v>-1%</v>
      </c>
    </row>
    <row r="356" spans="1:13" ht="108" x14ac:dyDescent="0.25">
      <c r="A356" s="42" t="s">
        <v>1406</v>
      </c>
      <c r="B356" s="20" t="s">
        <v>1272</v>
      </c>
      <c r="C356" s="21" t="s">
        <v>1421</v>
      </c>
      <c r="D356" s="32" t="s">
        <v>1432</v>
      </c>
      <c r="E356" s="26" t="s">
        <v>1415</v>
      </c>
      <c r="F356" s="27">
        <v>43370</v>
      </c>
      <c r="G356" s="76">
        <v>150000000</v>
      </c>
      <c r="H356" s="21" t="s">
        <v>1426</v>
      </c>
      <c r="I356" s="62"/>
      <c r="J356" s="62"/>
      <c r="K356" s="27">
        <v>43370</v>
      </c>
      <c r="L356" s="27">
        <v>43389</v>
      </c>
      <c r="M356" s="23" t="str">
        <f t="shared" si="6"/>
        <v>16%</v>
      </c>
    </row>
    <row r="357" spans="1:13" ht="84.75" customHeight="1" x14ac:dyDescent="0.25">
      <c r="A357" s="42" t="s">
        <v>1407</v>
      </c>
      <c r="B357" s="21" t="s">
        <v>886</v>
      </c>
      <c r="C357" s="21" t="s">
        <v>1422</v>
      </c>
      <c r="D357" s="86" t="s">
        <v>1433</v>
      </c>
      <c r="E357" s="26" t="s">
        <v>1416</v>
      </c>
      <c r="F357" s="27">
        <v>43370</v>
      </c>
      <c r="G357" s="76"/>
      <c r="H357" s="21" t="s">
        <v>591</v>
      </c>
      <c r="I357" s="62"/>
      <c r="J357" s="62"/>
      <c r="K357" s="83">
        <v>43374</v>
      </c>
      <c r="L357" s="83">
        <v>43465</v>
      </c>
      <c r="M357" s="23" t="str">
        <f t="shared" si="6"/>
        <v>-1%</v>
      </c>
    </row>
    <row r="358" spans="1:13" ht="221.25" customHeight="1" x14ac:dyDescent="0.25">
      <c r="A358" s="42" t="s">
        <v>1408</v>
      </c>
      <c r="B358" s="20" t="s">
        <v>1272</v>
      </c>
      <c r="C358" s="21" t="s">
        <v>1423</v>
      </c>
      <c r="D358" s="32" t="s">
        <v>605</v>
      </c>
      <c r="E358" s="26" t="s">
        <v>401</v>
      </c>
      <c r="F358" s="27">
        <v>43371</v>
      </c>
      <c r="G358" s="76">
        <v>23115144</v>
      </c>
      <c r="H358" s="21" t="s">
        <v>591</v>
      </c>
      <c r="I358" s="62"/>
      <c r="J358" s="62"/>
      <c r="K358" s="53">
        <v>43374</v>
      </c>
      <c r="L358" s="53">
        <v>43465</v>
      </c>
      <c r="M358" s="23" t="str">
        <f t="shared" si="6"/>
        <v>-1%</v>
      </c>
    </row>
    <row r="359" spans="1:13" ht="90.75" customHeight="1" x14ac:dyDescent="0.25">
      <c r="A359" s="42" t="s">
        <v>1409</v>
      </c>
      <c r="B359" s="20" t="s">
        <v>789</v>
      </c>
      <c r="C359" s="21" t="s">
        <v>1346</v>
      </c>
      <c r="D359" s="32" t="s">
        <v>1295</v>
      </c>
      <c r="E359" s="26" t="s">
        <v>1417</v>
      </c>
      <c r="F359" s="27">
        <v>43371</v>
      </c>
      <c r="G359" s="76">
        <v>142205000</v>
      </c>
      <c r="H359" s="21" t="s">
        <v>591</v>
      </c>
      <c r="I359" s="62"/>
      <c r="J359" s="62"/>
      <c r="K359" s="53">
        <v>43374</v>
      </c>
      <c r="L359" s="53">
        <v>43465</v>
      </c>
      <c r="M359" s="23" t="str">
        <f t="shared" si="6"/>
        <v>-1%</v>
      </c>
    </row>
    <row r="360" spans="1:13" ht="66.75" customHeight="1" x14ac:dyDescent="0.25">
      <c r="A360" s="42" t="s">
        <v>1410</v>
      </c>
      <c r="B360" s="20" t="s">
        <v>1272</v>
      </c>
      <c r="C360" s="23" t="s">
        <v>568</v>
      </c>
      <c r="D360" s="23" t="s">
        <v>568</v>
      </c>
      <c r="E360" s="78" t="s">
        <v>568</v>
      </c>
      <c r="F360" s="78" t="s">
        <v>568</v>
      </c>
      <c r="G360" s="78" t="s">
        <v>568</v>
      </c>
      <c r="H360" s="78" t="s">
        <v>568</v>
      </c>
      <c r="I360" s="78" t="s">
        <v>568</v>
      </c>
      <c r="J360" s="78" t="s">
        <v>568</v>
      </c>
      <c r="K360" s="78" t="s">
        <v>568</v>
      </c>
      <c r="L360" s="78" t="s">
        <v>568</v>
      </c>
      <c r="M360" s="78" t="s">
        <v>568</v>
      </c>
    </row>
    <row r="361" spans="1:13" ht="60.75" customHeight="1" x14ac:dyDescent="0.25">
      <c r="A361" s="42" t="s">
        <v>1411</v>
      </c>
      <c r="B361" s="20" t="s">
        <v>1272</v>
      </c>
      <c r="C361" s="78" t="s">
        <v>568</v>
      </c>
      <c r="D361" s="78" t="s">
        <v>568</v>
      </c>
      <c r="E361" s="78" t="s">
        <v>568</v>
      </c>
      <c r="F361" s="78" t="s">
        <v>568</v>
      </c>
      <c r="G361" s="78" t="s">
        <v>568</v>
      </c>
      <c r="H361" s="78" t="s">
        <v>568</v>
      </c>
      <c r="I361" s="78" t="s">
        <v>568</v>
      </c>
      <c r="J361" s="78" t="s">
        <v>568</v>
      </c>
      <c r="K361" s="78" t="s">
        <v>568</v>
      </c>
      <c r="L361" s="78" t="s">
        <v>568</v>
      </c>
      <c r="M361" s="78" t="s">
        <v>568</v>
      </c>
    </row>
    <row r="362" spans="1:13" x14ac:dyDescent="0.25">
      <c r="G362" s="85"/>
      <c r="M362" s="73"/>
    </row>
  </sheetData>
  <mergeCells count="4">
    <mergeCell ref="A1:M1"/>
    <mergeCell ref="A50:M50"/>
    <mergeCell ref="A244:M244"/>
    <mergeCell ref="A271:M271"/>
  </mergeCells>
  <pageMargins left="0.25" right="0.25" top="0.75" bottom="0.75" header="0.3" footer="0.3"/>
  <pageSetup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 </vt:lpstr>
      <vt:lpstr>JULIO-AGTO-SEPT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María Marín Galeano</dc:creator>
  <cp:lastModifiedBy>Adriana Maria Hoyos Barrera</cp:lastModifiedBy>
  <cp:lastPrinted>2018-10-03T18:24:17Z</cp:lastPrinted>
  <dcterms:created xsi:type="dcterms:W3CDTF">2016-02-08T14:58:09Z</dcterms:created>
  <dcterms:modified xsi:type="dcterms:W3CDTF">2018-10-03T18:28:42Z</dcterms:modified>
</cp:coreProperties>
</file>